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a/MARIA local/Enric/HIV paper/eLife version/revision/For submission/Revised submission-07 March/"/>
    </mc:Choice>
  </mc:AlternateContent>
  <xr:revisionPtr revIDLastSave="0" documentId="13_ncr:1_{B3E11895-C508-CC44-9354-DA9099084CCB}" xr6:coauthVersionLast="47" xr6:coauthVersionMax="47" xr10:uidLastSave="{00000000-0000-0000-0000-000000000000}"/>
  <bookViews>
    <workbookView xWindow="1500" yWindow="500" windowWidth="25280" windowHeight="13800" tabRatio="854" activeTab="7" xr2:uid="{83E8FB63-3280-4618-9F6E-81F0C0903675}"/>
  </bookViews>
  <sheets>
    <sheet name="Figure 3B" sheetId="17" r:id="rId1"/>
    <sheet name="Figure 3C" sheetId="18" r:id="rId2"/>
    <sheet name="Figure 3G" sheetId="20" r:id="rId3"/>
    <sheet name="Figure 3F" sheetId="19" r:id="rId4"/>
    <sheet name="Figure 3H" sheetId="22" r:id="rId5"/>
    <sheet name="Figure 3I" sheetId="23" r:id="rId6"/>
    <sheet name="Figure 3J" sheetId="25" r:id="rId7"/>
    <sheet name="Figure 3K" sheetId="26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6" i="26" l="1"/>
  <c r="J6" i="26"/>
  <c r="E6" i="26"/>
  <c r="D6" i="26"/>
  <c r="K5" i="26"/>
  <c r="J5" i="26"/>
  <c r="E5" i="26"/>
  <c r="D5" i="26"/>
  <c r="K4" i="26"/>
  <c r="J4" i="26"/>
  <c r="E4" i="26"/>
  <c r="D4" i="26"/>
  <c r="K3" i="26"/>
  <c r="J3" i="26"/>
  <c r="E3" i="26"/>
  <c r="D3" i="26"/>
  <c r="K6" i="25"/>
  <c r="J6" i="25"/>
  <c r="E6" i="25"/>
  <c r="D6" i="25"/>
  <c r="K5" i="25"/>
  <c r="J5" i="25"/>
  <c r="E5" i="25"/>
  <c r="D5" i="25"/>
  <c r="K4" i="25"/>
  <c r="J4" i="25"/>
  <c r="E4" i="25"/>
  <c r="D4" i="25"/>
  <c r="K3" i="25"/>
  <c r="J3" i="25"/>
  <c r="E3" i="25"/>
  <c r="D3" i="25"/>
  <c r="G21" i="23"/>
  <c r="F21" i="23"/>
  <c r="G20" i="23"/>
  <c r="F20" i="23"/>
  <c r="I31" i="20"/>
  <c r="H32" i="20"/>
  <c r="AQ15" i="20"/>
  <c r="AQ16" i="20"/>
  <c r="AQ17" i="20"/>
  <c r="AQ18" i="20"/>
  <c r="AQ19" i="20"/>
  <c r="AQ20" i="20"/>
  <c r="AQ21" i="20"/>
  <c r="AQ14" i="20"/>
  <c r="AP15" i="20"/>
  <c r="AP16" i="20"/>
  <c r="AP17" i="20"/>
  <c r="AP18" i="20"/>
  <c r="AP19" i="20"/>
  <c r="AP20" i="20"/>
  <c r="AP14" i="20"/>
  <c r="R15" i="20"/>
  <c r="R16" i="20"/>
  <c r="R17" i="20"/>
  <c r="R18" i="20"/>
  <c r="R19" i="20"/>
  <c r="R20" i="20"/>
  <c r="R21" i="20"/>
  <c r="R14" i="20"/>
  <c r="Q15" i="20"/>
  <c r="Q16" i="20"/>
  <c r="Q17" i="20"/>
  <c r="Q18" i="20"/>
  <c r="Q19" i="20"/>
  <c r="Q20" i="20"/>
  <c r="Q21" i="20"/>
  <c r="Q14" i="20"/>
  <c r="M3" i="19"/>
  <c r="C22" i="22" l="1"/>
  <c r="B22" i="22"/>
  <c r="C21" i="22"/>
  <c r="B21" i="22"/>
  <c r="G20" i="22"/>
  <c r="F20" i="22"/>
  <c r="G19" i="22"/>
  <c r="F19" i="22"/>
  <c r="H25" i="20"/>
  <c r="L14" i="19"/>
  <c r="AH4" i="20"/>
  <c r="AH5" i="20"/>
  <c r="AH6" i="20"/>
  <c r="AH7" i="20"/>
  <c r="AH8" i="20"/>
  <c r="AH9" i="20"/>
  <c r="AH10" i="20"/>
  <c r="AH3" i="20"/>
  <c r="AG4" i="20"/>
  <c r="AG5" i="20"/>
  <c r="AG6" i="20"/>
  <c r="AG7" i="20"/>
  <c r="AG8" i="20"/>
  <c r="AG9" i="20"/>
  <c r="AG10" i="20"/>
  <c r="AG3" i="20"/>
  <c r="M4" i="20"/>
  <c r="M5" i="20"/>
  <c r="M6" i="20"/>
  <c r="M7" i="20"/>
  <c r="M8" i="20"/>
  <c r="M9" i="20"/>
  <c r="M10" i="20"/>
  <c r="M3" i="20"/>
  <c r="L4" i="20"/>
  <c r="L5" i="20"/>
  <c r="L6" i="20"/>
  <c r="L7" i="20"/>
  <c r="L8" i="20"/>
  <c r="L9" i="20"/>
  <c r="L10" i="20"/>
  <c r="L3" i="20"/>
  <c r="E32" i="20"/>
  <c r="D32" i="20"/>
  <c r="H31" i="20"/>
  <c r="E31" i="20"/>
  <c r="D31" i="20"/>
  <c r="I30" i="20"/>
  <c r="H30" i="20"/>
  <c r="E30" i="20"/>
  <c r="D30" i="20"/>
  <c r="I29" i="20"/>
  <c r="H29" i="20"/>
  <c r="E29" i="20"/>
  <c r="D29" i="20"/>
  <c r="I28" i="20"/>
  <c r="H28" i="20"/>
  <c r="E28" i="20"/>
  <c r="D28" i="20"/>
  <c r="I27" i="20"/>
  <c r="H27" i="20"/>
  <c r="E27" i="20"/>
  <c r="D27" i="20"/>
  <c r="I26" i="20"/>
  <c r="H26" i="20"/>
  <c r="E26" i="20"/>
  <c r="D26" i="20"/>
  <c r="I25" i="20"/>
  <c r="E25" i="20"/>
  <c r="D25" i="20"/>
  <c r="I26" i="19"/>
  <c r="I27" i="19"/>
  <c r="I28" i="19"/>
  <c r="I29" i="19"/>
  <c r="I30" i="19"/>
  <c r="I25" i="19"/>
  <c r="H31" i="19"/>
  <c r="H30" i="19"/>
  <c r="H29" i="19"/>
  <c r="H28" i="19"/>
  <c r="H27" i="19"/>
  <c r="H26" i="19"/>
  <c r="H25" i="19"/>
  <c r="D25" i="19"/>
  <c r="E26" i="19"/>
  <c r="E27" i="19"/>
  <c r="E28" i="19"/>
  <c r="E29" i="19"/>
  <c r="E30" i="19"/>
  <c r="E31" i="19"/>
  <c r="E32" i="19"/>
  <c r="E25" i="19"/>
  <c r="D26" i="19"/>
  <c r="D27" i="19"/>
  <c r="D28" i="19"/>
  <c r="D29" i="19"/>
  <c r="D30" i="19"/>
  <c r="D31" i="19"/>
  <c r="D32" i="19"/>
  <c r="M4" i="19"/>
  <c r="M5" i="19"/>
  <c r="M6" i="19"/>
  <c r="M7" i="19"/>
  <c r="M8" i="19"/>
  <c r="M9" i="19"/>
  <c r="M10" i="19"/>
  <c r="Y15" i="19"/>
  <c r="Y16" i="19"/>
  <c r="Y17" i="19"/>
  <c r="Y18" i="19"/>
  <c r="Y19" i="19"/>
  <c r="Y14" i="19"/>
  <c r="X15" i="19"/>
  <c r="X16" i="19"/>
  <c r="X17" i="19"/>
  <c r="X18" i="19"/>
  <c r="X19" i="19"/>
  <c r="X14" i="19"/>
  <c r="AA4" i="19"/>
  <c r="AA5" i="19"/>
  <c r="AA6" i="19"/>
  <c r="AA7" i="19"/>
  <c r="AA8" i="19"/>
  <c r="AA9" i="19"/>
  <c r="AA10" i="19"/>
  <c r="AA3" i="19"/>
  <c r="Z10" i="19"/>
  <c r="Z4" i="19"/>
  <c r="Z5" i="19"/>
  <c r="Z6" i="19"/>
  <c r="Z7" i="19"/>
  <c r="Z8" i="19"/>
  <c r="Z9" i="19"/>
  <c r="Z3" i="19"/>
  <c r="M14" i="19"/>
  <c r="M21" i="19"/>
  <c r="L21" i="19"/>
  <c r="M20" i="19"/>
  <c r="L20" i="19"/>
  <c r="M19" i="19"/>
  <c r="L19" i="19"/>
  <c r="M18" i="19"/>
  <c r="L18" i="19"/>
  <c r="M17" i="19"/>
  <c r="L17" i="19"/>
  <c r="M16" i="19"/>
  <c r="L16" i="19"/>
  <c r="M15" i="19"/>
  <c r="L15" i="19"/>
  <c r="N4" i="19"/>
  <c r="N5" i="19"/>
  <c r="N6" i="19"/>
  <c r="N7" i="19"/>
  <c r="N8" i="19"/>
  <c r="N9" i="19"/>
  <c r="N10" i="19"/>
  <c r="N3" i="19"/>
  <c r="H27" i="18"/>
  <c r="I34" i="18"/>
  <c r="H34" i="18"/>
  <c r="I33" i="18"/>
  <c r="H33" i="18"/>
  <c r="I32" i="18"/>
  <c r="H32" i="18"/>
  <c r="I31" i="18"/>
  <c r="H31" i="18"/>
  <c r="I30" i="18"/>
  <c r="H30" i="18"/>
  <c r="I29" i="18"/>
  <c r="H29" i="18"/>
  <c r="I28" i="18"/>
  <c r="H28" i="18"/>
  <c r="I27" i="18"/>
  <c r="E28" i="18"/>
  <c r="E29" i="18"/>
  <c r="E30" i="18"/>
  <c r="E31" i="18"/>
  <c r="E32" i="18"/>
  <c r="E33" i="18"/>
  <c r="E34" i="18"/>
  <c r="E27" i="18"/>
  <c r="D28" i="18"/>
  <c r="D29" i="18"/>
  <c r="D30" i="18"/>
  <c r="D31" i="18"/>
  <c r="D32" i="18"/>
  <c r="D33" i="18"/>
  <c r="D34" i="18"/>
  <c r="D27" i="18"/>
  <c r="AA23" i="18"/>
  <c r="AA16" i="18"/>
  <c r="AA17" i="18"/>
  <c r="AA18" i="18"/>
  <c r="AA19" i="18"/>
  <c r="AA20" i="18"/>
  <c r="AA21" i="18"/>
  <c r="AA22" i="18"/>
  <c r="AA15" i="18"/>
  <c r="Z23" i="18"/>
  <c r="Z16" i="18"/>
  <c r="Z17" i="18"/>
  <c r="Z18" i="18"/>
  <c r="Z19" i="18"/>
  <c r="Z20" i="18"/>
  <c r="Z21" i="18"/>
  <c r="Z22" i="18"/>
  <c r="Z15" i="18"/>
  <c r="AF5" i="18"/>
  <c r="AF6" i="18"/>
  <c r="AF7" i="18"/>
  <c r="AF8" i="18"/>
  <c r="AF9" i="18"/>
  <c r="AF10" i="18"/>
  <c r="AF11" i="18"/>
  <c r="AF4" i="18"/>
  <c r="AE5" i="18"/>
  <c r="AE6" i="18"/>
  <c r="AE7" i="18"/>
  <c r="AE8" i="18"/>
  <c r="AE9" i="18"/>
  <c r="AE10" i="18"/>
  <c r="AE11" i="18"/>
  <c r="AE4" i="18"/>
  <c r="M23" i="18"/>
  <c r="M16" i="18"/>
  <c r="M17" i="18"/>
  <c r="M18" i="18"/>
  <c r="M19" i="18"/>
  <c r="M20" i="18"/>
  <c r="M21" i="18"/>
  <c r="M22" i="18"/>
  <c r="M15" i="18"/>
  <c r="L23" i="18"/>
  <c r="L16" i="18"/>
  <c r="L17" i="18"/>
  <c r="L18" i="18"/>
  <c r="L19" i="18"/>
  <c r="L20" i="18"/>
  <c r="L21" i="18"/>
  <c r="L22" i="18"/>
  <c r="L15" i="18"/>
  <c r="A23" i="18"/>
  <c r="M5" i="18"/>
  <c r="M6" i="18"/>
  <c r="M7" i="18"/>
  <c r="M8" i="18"/>
  <c r="M9" i="18"/>
  <c r="M10" i="18"/>
  <c r="M11" i="18"/>
  <c r="M4" i="18"/>
  <c r="L5" i="18"/>
  <c r="L6" i="18"/>
  <c r="L7" i="18"/>
  <c r="L8" i="18"/>
  <c r="L9" i="18"/>
  <c r="L10" i="18"/>
  <c r="L11" i="18"/>
  <c r="L4" i="18"/>
  <c r="I34" i="17"/>
  <c r="H34" i="17"/>
  <c r="I33" i="17"/>
  <c r="H33" i="17"/>
  <c r="I32" i="17"/>
  <c r="H32" i="17"/>
  <c r="I31" i="17"/>
  <c r="H31" i="17"/>
  <c r="I30" i="17"/>
  <c r="H30" i="17"/>
  <c r="I29" i="17"/>
  <c r="H29" i="17"/>
  <c r="I28" i="17"/>
  <c r="H28" i="17"/>
  <c r="I27" i="17"/>
  <c r="H27" i="17"/>
  <c r="E28" i="17"/>
  <c r="E29" i="17"/>
  <c r="E30" i="17"/>
  <c r="E31" i="17"/>
  <c r="E32" i="17"/>
  <c r="E33" i="17"/>
  <c r="E34" i="17"/>
  <c r="E27" i="17"/>
  <c r="D28" i="17"/>
  <c r="D29" i="17"/>
  <c r="D30" i="17"/>
  <c r="D31" i="17"/>
  <c r="D32" i="17"/>
  <c r="D33" i="17"/>
  <c r="D34" i="17"/>
  <c r="D27" i="17"/>
  <c r="Z23" i="17"/>
  <c r="AA23" i="17"/>
  <c r="AA22" i="17"/>
  <c r="Z22" i="17"/>
  <c r="AA21" i="17"/>
  <c r="Z21" i="17"/>
  <c r="AA20" i="17"/>
  <c r="Z20" i="17"/>
  <c r="AA19" i="17"/>
  <c r="Z19" i="17"/>
  <c r="AA18" i="17"/>
  <c r="Z18" i="17"/>
  <c r="AA17" i="17"/>
  <c r="Z17" i="17"/>
  <c r="AA16" i="17"/>
  <c r="Z16" i="17"/>
  <c r="AA15" i="17"/>
  <c r="Z15" i="17"/>
  <c r="M16" i="17"/>
  <c r="M17" i="17"/>
  <c r="M18" i="17"/>
  <c r="M19" i="17"/>
  <c r="M20" i="17"/>
  <c r="M21" i="17"/>
  <c r="M22" i="17"/>
  <c r="M23" i="17"/>
  <c r="L16" i="17"/>
  <c r="L17" i="17"/>
  <c r="L18" i="17"/>
  <c r="L19" i="17"/>
  <c r="L20" i="17"/>
  <c r="L21" i="17"/>
  <c r="L22" i="17"/>
  <c r="L23" i="17"/>
  <c r="L15" i="17"/>
  <c r="M15" i="17"/>
  <c r="AF5" i="17"/>
  <c r="AF6" i="17"/>
  <c r="AF7" i="17"/>
  <c r="AF8" i="17"/>
  <c r="AF9" i="17"/>
  <c r="AF10" i="17"/>
  <c r="AF11" i="17"/>
  <c r="AF4" i="17"/>
  <c r="AE5" i="17"/>
  <c r="AE6" i="17"/>
  <c r="AE7" i="17"/>
  <c r="AE8" i="17"/>
  <c r="AE9" i="17"/>
  <c r="AE10" i="17"/>
  <c r="AE11" i="17"/>
  <c r="AE4" i="17"/>
  <c r="M5" i="17"/>
  <c r="M6" i="17"/>
  <c r="M7" i="17"/>
  <c r="M8" i="17"/>
  <c r="M9" i="17"/>
  <c r="M10" i="17"/>
  <c r="M11" i="17"/>
  <c r="M4" i="17"/>
  <c r="L5" i="17"/>
  <c r="L6" i="17"/>
  <c r="L7" i="17"/>
  <c r="L8" i="17"/>
  <c r="L9" i="17"/>
  <c r="L10" i="17"/>
  <c r="L11" i="17"/>
  <c r="L4" i="17"/>
  <c r="C18" i="23"/>
  <c r="C19" i="23"/>
  <c r="B19" i="23"/>
  <c r="B18" i="23"/>
</calcChain>
</file>

<file path=xl/sharedStrings.xml><?xml version="1.0" encoding="utf-8"?>
<sst xmlns="http://schemas.openxmlformats.org/spreadsheetml/2006/main" count="1216" uniqueCount="282">
  <si>
    <t>Nº of molecules per spot</t>
  </si>
  <si>
    <t>iDC</t>
  </si>
  <si>
    <t>mDC</t>
  </si>
  <si>
    <t>Experiment 1</t>
  </si>
  <si>
    <t>Experiment 2</t>
  </si>
  <si>
    <t>Sample size</t>
  </si>
  <si>
    <t>Two-way RM ANOVA</t>
  </si>
  <si>
    <t>Matching: Across row</t>
  </si>
  <si>
    <t>Assume sphericity?</t>
  </si>
  <si>
    <t>Yes</t>
  </si>
  <si>
    <t>Alpha</t>
  </si>
  <si>
    <t>Source of Variation</t>
  </si>
  <si>
    <t>% of total variation</t>
  </si>
  <si>
    <t>P value</t>
  </si>
  <si>
    <t>P value summary</t>
  </si>
  <si>
    <t>Significant?</t>
  </si>
  <si>
    <t>***</t>
  </si>
  <si>
    <t>&lt;0,0001</t>
  </si>
  <si>
    <t>****</t>
  </si>
  <si>
    <t>cell type</t>
  </si>
  <si>
    <t>ns</t>
  </si>
  <si>
    <t>No</t>
  </si>
  <si>
    <t>Subject</t>
  </si>
  <si>
    <t>ANOVA table</t>
  </si>
  <si>
    <t>SS</t>
  </si>
  <si>
    <t>DF</t>
  </si>
  <si>
    <t>MS</t>
  </si>
  <si>
    <t>F (DFn, DFd)</t>
  </si>
  <si>
    <t>P&lt;0,0001</t>
  </si>
  <si>
    <t>Residual</t>
  </si>
  <si>
    <t>Difference between column means</t>
  </si>
  <si>
    <t>Difference between means</t>
  </si>
  <si>
    <t>SE of difference</t>
  </si>
  <si>
    <t>95% CI of difference</t>
  </si>
  <si>
    <t>Data summary</t>
  </si>
  <si>
    <t>Number of columns (cell type)</t>
  </si>
  <si>
    <t>Number of subjects (Subject)</t>
  </si>
  <si>
    <t>Number of missing values</t>
  </si>
  <si>
    <t>Compare each cell mean with the other cell mean in that row</t>
  </si>
  <si>
    <t>Number of families</t>
  </si>
  <si>
    <t>Number of comparisons per family</t>
  </si>
  <si>
    <t>Bonferroni's multiple comparisons test</t>
  </si>
  <si>
    <t>Mean Diff,</t>
  </si>
  <si>
    <t>95,00% CI of diff,</t>
  </si>
  <si>
    <t>Below threshold?</t>
  </si>
  <si>
    <t>Summary</t>
  </si>
  <si>
    <t>Adjusted P Value</t>
  </si>
  <si>
    <t>1</t>
  </si>
  <si>
    <t>2</t>
  </si>
  <si>
    <t>*</t>
  </si>
  <si>
    <t>3</t>
  </si>
  <si>
    <t>&gt;0,9999</t>
  </si>
  <si>
    <t>4</t>
  </si>
  <si>
    <t>Test details</t>
  </si>
  <si>
    <t>Mean 1</t>
  </si>
  <si>
    <t>Mean 2</t>
  </si>
  <si>
    <t>SE of diff,</t>
  </si>
  <si>
    <t>N1</t>
  </si>
  <si>
    <t>N2</t>
  </si>
  <si>
    <t>t</t>
  </si>
  <si>
    <t>cell nº</t>
  </si>
  <si>
    <t>Average</t>
  </si>
  <si>
    <t>SD</t>
  </si>
  <si>
    <t>Column B</t>
  </si>
  <si>
    <t>vs.</t>
  </si>
  <si>
    <t>vs,</t>
  </si>
  <si>
    <t>Column A</t>
  </si>
  <si>
    <t>Significantly different (P &lt; 0.05)?</t>
  </si>
  <si>
    <t>One- or two-tailed P value?</t>
  </si>
  <si>
    <t>Two-tailed</t>
  </si>
  <si>
    <t>**</t>
  </si>
  <si>
    <t>average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</si>
  <si>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</si>
  <si>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</si>
  <si>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</si>
  <si>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</si>
  <si>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</si>
  <si>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</si>
  <si>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</si>
  <si>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</si>
  <si>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SEM</t>
  </si>
  <si>
    <t>Treatment</t>
  </si>
  <si>
    <t>P&gt;0,9999</t>
  </si>
  <si>
    <t>Mean of mDC</t>
  </si>
  <si>
    <t>Mean of iDC</t>
  </si>
  <si>
    <t>Number of columns (Treatment)</t>
  </si>
  <si>
    <t>mDC - iDC</t>
  </si>
  <si>
    <t>Mann Whitney test</t>
  </si>
  <si>
    <t>Exact or approximate P value?</t>
  </si>
  <si>
    <t>Exact</t>
  </si>
  <si>
    <t>Sum of ranks in column A,B</t>
  </si>
  <si>
    <t>Mann-Whitney U</t>
  </si>
  <si>
    <t>Difference between medians</t>
  </si>
  <si>
    <t>Median of column A</t>
  </si>
  <si>
    <t>Median of column B</t>
  </si>
  <si>
    <t>Difference: Actual</t>
  </si>
  <si>
    <t>Difference: Hodges-Lehmann</t>
  </si>
  <si>
    <t>all siglec-1 spots from 10 cells</t>
  </si>
  <si>
    <t>AVERAGE</t>
  </si>
  <si>
    <t>all siglec-1 spots from 9 cells</t>
  </si>
  <si>
    <t>Table Analyzed (TWO-WAY ANOVA</t>
  </si>
  <si>
    <t>Table Analyzed (Bonferroni post-test)</t>
  </si>
  <si>
    <t>cell 9</t>
  </si>
  <si>
    <t>cell 10</t>
  </si>
  <si>
    <t>cell 11</t>
  </si>
  <si>
    <t>Row Factor x Time</t>
  </si>
  <si>
    <t>Row Factor</t>
  </si>
  <si>
    <t>Time</t>
  </si>
  <si>
    <t>Number of columns (Time)</t>
  </si>
  <si>
    <t>Number of rows (Row Factor)</t>
  </si>
  <si>
    <t>Table Analyzed (Two way ANOVA)</t>
  </si>
  <si>
    <t>distance from cell base</t>
  </si>
  <si>
    <t>mDC (Normalised siglec-1 intensity)</t>
  </si>
  <si>
    <t>iDC (Normalised siglec-1 intensity)</t>
  </si>
  <si>
    <t>cell 12</t>
  </si>
  <si>
    <t>cell 13</t>
  </si>
  <si>
    <t>cell 14</t>
  </si>
  <si>
    <t>cell 15</t>
  </si>
  <si>
    <t>distance in z x iDC and mDC</t>
  </si>
  <si>
    <t>distance in z</t>
  </si>
  <si>
    <t>iDC and mDC</t>
  </si>
  <si>
    <t>F (7, 8) = 6,755</t>
  </si>
  <si>
    <t>P=0,0076</t>
  </si>
  <si>
    <t>F (7, 8) = 4,915</t>
  </si>
  <si>
    <t>P=0,0198</t>
  </si>
  <si>
    <t>F (1, 8) = 90,97</t>
  </si>
  <si>
    <t>F (8, 8) = 3,069</t>
  </si>
  <si>
    <t>P=0,0667</t>
  </si>
  <si>
    <t>0,3843 to 0,6294</t>
  </si>
  <si>
    <t>Number of columns (iDC and mDC)</t>
  </si>
  <si>
    <t>Number of rows (distance in z)</t>
  </si>
  <si>
    <t>Table Analyzed (Two Way ANOVA)</t>
  </si>
  <si>
    <t>Row 1</t>
  </si>
  <si>
    <t>0,2125 to 1,318</t>
  </si>
  <si>
    <t>Row 2</t>
  </si>
  <si>
    <t>0,2281 to 1,333</t>
  </si>
  <si>
    <t>Row 3</t>
  </si>
  <si>
    <t>0,5522 to 1,657</t>
  </si>
  <si>
    <t>Row 4</t>
  </si>
  <si>
    <t>0,1701 to 1,275</t>
  </si>
  <si>
    <t>Row 5</t>
  </si>
  <si>
    <t>-0,1685 to 0,9367</t>
  </si>
  <si>
    <t>Row 6</t>
  </si>
  <si>
    <t>-0,3932 to 0,7120</t>
  </si>
  <si>
    <t>Row 7</t>
  </si>
  <si>
    <t>-0,4431 to 0,6621</t>
  </si>
  <si>
    <t>Row 8</t>
  </si>
  <si>
    <t>-0,5241 to 0,5811</t>
  </si>
  <si>
    <t>Bonferroni multiple comparison test</t>
  </si>
  <si>
    <t>mDC (Normalised pERM intensity)</t>
  </si>
  <si>
    <t>iDC (Normalised pERM intensity)</t>
  </si>
  <si>
    <t>distance</t>
  </si>
  <si>
    <t>distance x cell type</t>
  </si>
  <si>
    <t>pERM intensity and distance</t>
  </si>
  <si>
    <t>Number of rows (distance)</t>
  </si>
  <si>
    <t>Number of subjects (pERM intensity and distance)</t>
  </si>
  <si>
    <t>mDC (Normalised Siglec-1 intensity)</t>
  </si>
  <si>
    <t>mDC + CT04 (Normalised Siglec-1 intensity)</t>
  </si>
  <si>
    <t>mDC + CT04</t>
  </si>
  <si>
    <t>axial distance x Treatment</t>
  </si>
  <si>
    <t>axial distance</t>
  </si>
  <si>
    <t>F (7, 8) = 0,7263</t>
  </si>
  <si>
    <t>P=0,6568</t>
  </si>
  <si>
    <t>F (7, 8) = 7,878</t>
  </si>
  <si>
    <t>P=0,0046</t>
  </si>
  <si>
    <t>F (1, 8) = 7,742</t>
  </si>
  <si>
    <t>P=0,0238</t>
  </si>
  <si>
    <t>F (8, 8) = 0,4179</t>
  </si>
  <si>
    <t>P=0,8807</t>
  </si>
  <si>
    <t>Mean of mDC CT04</t>
  </si>
  <si>
    <t>0,09319 to 0,9953</t>
  </si>
  <si>
    <t>Number of rows (axial distance)</t>
  </si>
  <si>
    <t>mDC - mDC CT04</t>
  </si>
  <si>
    <t>-1,656 to 2,412</t>
  </si>
  <si>
    <t>-0,6236 to 3,445</t>
  </si>
  <si>
    <t>-0,9186 to 3,150</t>
  </si>
  <si>
    <t>-1,458 to 2,610</t>
  </si>
  <si>
    <t>-1,729 to 2,339</t>
  </si>
  <si>
    <t>-1,750 to 2,318</t>
  </si>
  <si>
    <t>-1,850 to 2,218</t>
  </si>
  <si>
    <t>-1,933 to 2,136</t>
  </si>
  <si>
    <t>Bonferroni Multiple comparison test</t>
  </si>
  <si>
    <t>mDC + Y27623 (Normalised Siglec-1 intensity)</t>
  </si>
  <si>
    <t>axial distance in z x Treatment</t>
  </si>
  <si>
    <t>axial distance in z</t>
  </si>
  <si>
    <t>Mean of mDC Y27632</t>
  </si>
  <si>
    <t>Number of rows (axial distance in z)</t>
  </si>
  <si>
    <t>Average Voronoi areas per cell</t>
  </si>
  <si>
    <t>cell 16</t>
  </si>
  <si>
    <t>cell 17</t>
  </si>
  <si>
    <t>CT04</t>
  </si>
  <si>
    <t>mDC control</t>
  </si>
  <si>
    <t>191 , 370</t>
  </si>
  <si>
    <t>0,1375, n=17</t>
  </si>
  <si>
    <t>0,1960, n=16</t>
  </si>
  <si>
    <t>Experiment 1 Mann-Whitney test</t>
  </si>
  <si>
    <t>154 , 252</t>
  </si>
  <si>
    <t>0,1221, n=15</t>
  </si>
  <si>
    <t>0,1630, n=13</t>
  </si>
  <si>
    <t>cell 18</t>
  </si>
  <si>
    <t>cell 19</t>
  </si>
  <si>
    <t>cell 20</t>
  </si>
  <si>
    <t>cell 21</t>
  </si>
  <si>
    <t>mDC + Y27623</t>
  </si>
  <si>
    <t>Y27623 siglec-1</t>
  </si>
  <si>
    <t>Control siglec-1</t>
  </si>
  <si>
    <t>114 , 237</t>
  </si>
  <si>
    <t>0,09801, n=12</t>
  </si>
  <si>
    <t>0,1684, n=14</t>
  </si>
  <si>
    <t>108 , 357</t>
  </si>
  <si>
    <t>0,07127, n=14</t>
  </si>
  <si>
    <t>0,1562, n=16</t>
  </si>
  <si>
    <t>all siglec-1 spots from 15 cells</t>
  </si>
  <si>
    <t>all siglec-1 spots from 13 cells</t>
  </si>
  <si>
    <t>all siglec-1 spots from 11 cells</t>
  </si>
  <si>
    <t>F (3, 4) = 25,61</t>
  </si>
  <si>
    <t>P=0,0045</t>
  </si>
  <si>
    <t>F (3, 4) = 40,23</t>
  </si>
  <si>
    <t>P=0,0019</t>
  </si>
  <si>
    <t>F (1, 4) = 9,148e-011</t>
  </si>
  <si>
    <t>F (4, 4) = 6,179</t>
  </si>
  <si>
    <t>P=0,0528</t>
  </si>
  <si>
    <t>Mean of Control siglec-1</t>
  </si>
  <si>
    <t>Mean of siglec-1 ct04</t>
  </si>
  <si>
    <t>-0,03629 to 0,03628</t>
  </si>
  <si>
    <t>Control siglec-1 - siglec-1 ct04</t>
  </si>
  <si>
    <t>-0,3089 to -0,08333</t>
  </si>
  <si>
    <t>-0,03992 to 0,1856</t>
  </si>
  <si>
    <t>-0,07496 to 0,1506</t>
  </si>
  <si>
    <t>-0,02734 to 0,1982</t>
  </si>
  <si>
    <t>all siglec-1 spots from 12 cells</t>
  </si>
  <si>
    <t>all siglec-1 spots from 16 cells</t>
  </si>
  <si>
    <t>P=0,0008</t>
  </si>
  <si>
    <t>F (7, 8) = 3,586</t>
  </si>
  <si>
    <t>P=0,0470</t>
  </si>
  <si>
    <t>F (7, 8) = 4,412</t>
  </si>
  <si>
    <t>P=0,0269</t>
  </si>
  <si>
    <t>F (1, 8) = 9,583</t>
  </si>
  <si>
    <t>P=0,0148</t>
  </si>
  <si>
    <t>F (8, 8) = 2,774</t>
  </si>
  <si>
    <t>P=0,0852</t>
  </si>
  <si>
    <t>0,04091 to 0,2799</t>
  </si>
  <si>
    <t>-0,4619 to 0,6156</t>
  </si>
  <si>
    <t>-0,001768 to 1,076</t>
  </si>
  <si>
    <t>-0,05803 to 1,020</t>
  </si>
  <si>
    <t>-0,09306 to 0,9845</t>
  </si>
  <si>
    <t>-0,6392 to 0,4384</t>
  </si>
  <si>
    <t>-0,6203 to 0,4572</t>
  </si>
  <si>
    <t>-0,5514 to 0,5262</t>
  </si>
  <si>
    <t>-0,6014 to 0,4761</t>
  </si>
  <si>
    <t>F (7, 8) = 1,634</t>
  </si>
  <si>
    <t>P=0,2529</t>
  </si>
  <si>
    <t>F (7, 8) = 5,105</t>
  </si>
  <si>
    <t>P=0,0177</t>
  </si>
  <si>
    <t>F (1, 8) = 27,67</t>
  </si>
  <si>
    <t>F (8, 8) = 1,324</t>
  </si>
  <si>
    <t>P=0,3503</t>
  </si>
  <si>
    <t>0,4089 to 1,047</t>
  </si>
  <si>
    <t>mDC - mDC Y27632</t>
  </si>
  <si>
    <t>0,1231 to 3,002</t>
  </si>
  <si>
    <t>-0,1598 to 2,719</t>
  </si>
  <si>
    <t>-0,5906 to 2,288</t>
  </si>
  <si>
    <t>-0,6266 to 2,252</t>
  </si>
  <si>
    <t>-0,8853 to 1,993</t>
  </si>
  <si>
    <t>-1,101 to 1,778</t>
  </si>
  <si>
    <t>-1,122 to 1,756</t>
  </si>
  <si>
    <t>-1,327 to 1,551</t>
  </si>
  <si>
    <t>F (3, 4) = 22,73</t>
  </si>
  <si>
    <t>P=0,0057</t>
  </si>
  <si>
    <t>F (3, 4) = 74,88</t>
  </si>
  <si>
    <t>P=0,0006</t>
  </si>
  <si>
    <t>F (1, 4) = 0,01833</t>
  </si>
  <si>
    <t>P=0,8989</t>
  </si>
  <si>
    <t>F (4, 4) = 1,739</t>
  </si>
  <si>
    <t>P=0,3025</t>
  </si>
  <si>
    <t>Mean of siglec-1 y-27</t>
  </si>
  <si>
    <t>-0,05347 to 0,04850</t>
  </si>
  <si>
    <t>Control siglec-1 - siglec-1 y-27</t>
  </si>
  <si>
    <t>-0,4186 to -0,1017</t>
  </si>
  <si>
    <t>-0,03320 to 0,2837</t>
  </si>
  <si>
    <t>-0,1164 to 0,2005</t>
  </si>
  <si>
    <t>-0,07558 to 0,2414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</si>
</sst>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</font>
    <font>
      <sz val="8"/>
      <name val="Calibri"/>
      <family val="2"/>
      <scheme val="minor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/>
      <diagonal/>
    </border>
    <border>
      <left/>
      <right style="medium">
        <color rgb="FFFF0000"/>
      </right>
      <top style="thin">
        <color indexed="64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/>
      <diagonal/>
    </border>
    <border>
      <left style="thin">
        <color indexed="64"/>
      </left>
      <right style="medium">
        <color rgb="FFFF0000"/>
      </right>
      <top/>
      <bottom/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 style="medium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thin">
        <color indexed="64"/>
      </left>
      <right style="thin">
        <color indexed="64"/>
      </right>
      <top style="thin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rgb="FFFF0000"/>
      </bottom>
      <diagonal/>
    </border>
    <border>
      <left/>
      <right/>
      <top style="medium">
        <color rgb="FFFF0000"/>
      </top>
      <bottom/>
      <diagonal/>
    </border>
    <border>
      <left/>
      <right/>
      <top/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/>
      <bottom style="thin">
        <color rgb="FFFF0000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5" xfId="0" applyBorder="1"/>
    <xf numFmtId="0" fontId="0" fillId="6" borderId="1" xfId="0" applyFill="1" applyBorder="1"/>
    <xf numFmtId="0" fontId="0" fillId="0" borderId="2" xfId="0" applyBorder="1"/>
    <xf numFmtId="0" fontId="1" fillId="0" borderId="0" xfId="0" applyFont="1"/>
    <xf numFmtId="0" fontId="3" fillId="0" borderId="1" xfId="0" applyFont="1" applyBorder="1"/>
    <xf numFmtId="0" fontId="0" fillId="0" borderId="12" xfId="0" applyBorder="1"/>
    <xf numFmtId="0" fontId="0" fillId="0" borderId="11" xfId="0" applyBorder="1"/>
    <xf numFmtId="0" fontId="0" fillId="0" borderId="3" xfId="0" applyBorder="1"/>
    <xf numFmtId="0" fontId="0" fillId="0" borderId="4" xfId="0" applyBorder="1"/>
    <xf numFmtId="0" fontId="1" fillId="0" borderId="0" xfId="0" applyFont="1" applyAlignment="1">
      <alignment horizontal="left"/>
    </xf>
    <xf numFmtId="0" fontId="0" fillId="6" borderId="10" xfId="0" applyFill="1" applyBorder="1"/>
    <xf numFmtId="0" fontId="1" fillId="0" borderId="11" xfId="0" applyFont="1" applyBorder="1"/>
    <xf numFmtId="0" fontId="1" fillId="0" borderId="11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/>
    <xf numFmtId="0" fontId="0" fillId="0" borderId="28" xfId="0" applyBorder="1"/>
    <xf numFmtId="0" fontId="0" fillId="0" borderId="8" xfId="0" applyBorder="1"/>
    <xf numFmtId="0" fontId="0" fillId="0" borderId="7" xfId="0" applyBorder="1"/>
    <xf numFmtId="0" fontId="1" fillId="0" borderId="9" xfId="0" applyFont="1" applyBorder="1"/>
    <xf numFmtId="0" fontId="1" fillId="0" borderId="30" xfId="0" applyFont="1" applyBorder="1"/>
    <xf numFmtId="0" fontId="0" fillId="6" borderId="2" xfId="0" applyFill="1" applyBorder="1"/>
    <xf numFmtId="0" fontId="0" fillId="7" borderId="10" xfId="0" applyFill="1" applyBorder="1"/>
    <xf numFmtId="0" fontId="0" fillId="0" borderId="18" xfId="0" applyBorder="1"/>
    <xf numFmtId="0" fontId="0" fillId="0" borderId="31" xfId="0" applyBorder="1"/>
    <xf numFmtId="0" fontId="0" fillId="0" borderId="9" xfId="0" applyBorder="1"/>
    <xf numFmtId="0" fontId="0" fillId="0" borderId="26" xfId="0" applyBorder="1"/>
    <xf numFmtId="0" fontId="0" fillId="0" borderId="33" xfId="0" applyBorder="1"/>
    <xf numFmtId="0" fontId="0" fillId="0" borderId="22" xfId="0" applyBorder="1"/>
    <xf numFmtId="0" fontId="0" fillId="0" borderId="37" xfId="0" applyBorder="1"/>
    <xf numFmtId="0" fontId="0" fillId="8" borderId="0" xfId="0" applyFill="1"/>
    <xf numFmtId="0" fontId="0" fillId="8" borderId="21" xfId="0" applyFill="1" applyBorder="1"/>
    <xf numFmtId="0" fontId="0" fillId="8" borderId="34" xfId="0" applyFill="1" applyBorder="1"/>
    <xf numFmtId="0" fontId="0" fillId="8" borderId="29" xfId="0" applyFill="1" applyBorder="1"/>
    <xf numFmtId="0" fontId="0" fillId="8" borderId="16" xfId="0" applyFill="1" applyBorder="1"/>
    <xf numFmtId="0" fontId="0" fillId="8" borderId="5" xfId="0" applyFill="1" applyBorder="1"/>
    <xf numFmtId="0" fontId="0" fillId="8" borderId="6" xfId="0" applyFill="1" applyBorder="1"/>
    <xf numFmtId="0" fontId="0" fillId="8" borderId="13" xfId="0" applyFill="1" applyBorder="1"/>
    <xf numFmtId="0" fontId="0" fillId="8" borderId="15" xfId="0" applyFill="1" applyBorder="1"/>
    <xf numFmtId="0" fontId="0" fillId="8" borderId="17" xfId="0" applyFill="1" applyBorder="1"/>
    <xf numFmtId="0" fontId="1" fillId="0" borderId="31" xfId="0" applyFont="1" applyBorder="1"/>
    <xf numFmtId="0" fontId="0" fillId="8" borderId="35" xfId="0" applyFill="1" applyBorder="1"/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26" xfId="0" applyFont="1" applyFill="1" applyBorder="1" applyAlignment="1">
      <alignment horizontal="center"/>
    </xf>
    <xf numFmtId="0" fontId="1" fillId="0" borderId="36" xfId="0" applyFont="1" applyBorder="1"/>
    <xf numFmtId="0" fontId="0" fillId="0" borderId="38" xfId="0" applyBorder="1"/>
    <xf numFmtId="0" fontId="0" fillId="8" borderId="25" xfId="0" applyFill="1" applyBorder="1"/>
    <xf numFmtId="0" fontId="0" fillId="8" borderId="27" xfId="0" applyFill="1" applyBorder="1"/>
    <xf numFmtId="0" fontId="1" fillId="0" borderId="38" xfId="0" applyFont="1" applyBorder="1" applyAlignment="1">
      <alignment horizontal="left"/>
    </xf>
    <xf numFmtId="0" fontId="1" fillId="0" borderId="40" xfId="0" applyFont="1" applyBorder="1" applyAlignment="1">
      <alignment horizontal="left"/>
    </xf>
    <xf numFmtId="0" fontId="1" fillId="0" borderId="41" xfId="0" applyFont="1" applyBorder="1" applyAlignment="1">
      <alignment horizontal="left"/>
    </xf>
    <xf numFmtId="0" fontId="1" fillId="0" borderId="42" xfId="0" applyFont="1" applyBorder="1"/>
    <xf numFmtId="0" fontId="1" fillId="0" borderId="43" xfId="0" applyFont="1" applyBorder="1"/>
    <xf numFmtId="0" fontId="1" fillId="0" borderId="10" xfId="0" applyFont="1" applyBorder="1" applyAlignment="1">
      <alignment horizontal="left"/>
    </xf>
    <xf numFmtId="0" fontId="1" fillId="0" borderId="23" xfId="0" applyFont="1" applyBorder="1"/>
    <xf numFmtId="0" fontId="1" fillId="0" borderId="32" xfId="0" applyFont="1" applyBorder="1"/>
    <xf numFmtId="0" fontId="0" fillId="0" borderId="43" xfId="0" applyBorder="1"/>
    <xf numFmtId="0" fontId="0" fillId="0" borderId="44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3" fillId="0" borderId="9" xfId="0" applyFont="1" applyBorder="1"/>
    <xf numFmtId="0" fontId="3" fillId="0" borderId="31" xfId="0" applyFont="1" applyBorder="1"/>
    <xf numFmtId="0" fontId="3" fillId="0" borderId="41" xfId="0" applyFont="1" applyBorder="1" applyAlignment="1">
      <alignment horizontal="left"/>
    </xf>
    <xf numFmtId="0" fontId="3" fillId="0" borderId="42" xfId="0" applyFont="1" applyBorder="1"/>
    <xf numFmtId="0" fontId="3" fillId="0" borderId="43" xfId="0" applyFont="1" applyBorder="1"/>
    <xf numFmtId="0" fontId="0" fillId="0" borderId="39" xfId="0" applyBorder="1"/>
    <xf numFmtId="0" fontId="3" fillId="0" borderId="1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1" fillId="8" borderId="0" xfId="0" applyFont="1" applyFill="1"/>
    <xf numFmtId="0" fontId="1" fillId="8" borderId="16" xfId="0" applyFont="1" applyFill="1" applyBorder="1"/>
    <xf numFmtId="0" fontId="1" fillId="8" borderId="1" xfId="0" applyFont="1" applyFill="1" applyBorder="1"/>
    <xf numFmtId="0" fontId="1" fillId="8" borderId="11" xfId="0" applyFont="1" applyFill="1" applyBorder="1"/>
    <xf numFmtId="0" fontId="0" fillId="2" borderId="1" xfId="0" applyFill="1" applyBorder="1" applyAlignment="1">
      <alignment horizontal="center"/>
    </xf>
    <xf numFmtId="0" fontId="0" fillId="8" borderId="26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1" fillId="6" borderId="26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0" fillId="8" borderId="15" xfId="0" applyFill="1" applyBorder="1" applyAlignment="1">
      <alignment horizontal="center"/>
    </xf>
    <xf numFmtId="0" fontId="0" fillId="8" borderId="0" xfId="0" applyFill="1" applyAlignment="1">
      <alignment horizontal="center"/>
    </xf>
    <xf numFmtId="0" fontId="0" fillId="8" borderId="16" xfId="0" applyFill="1" applyBorder="1" applyAlignment="1">
      <alignment horizontal="center"/>
    </xf>
    <xf numFmtId="0" fontId="0" fillId="8" borderId="25" xfId="0" applyFill="1" applyBorder="1" applyAlignment="1">
      <alignment horizontal="center"/>
    </xf>
    <xf numFmtId="0" fontId="0" fillId="8" borderId="27" xfId="0" applyFill="1" applyBorder="1" applyAlignment="1">
      <alignment horizontal="center"/>
    </xf>
    <xf numFmtId="0" fontId="0" fillId="8" borderId="2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8" borderId="13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0" fillId="8" borderId="17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1" fillId="6" borderId="1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8" borderId="21" xfId="0" applyFill="1" applyBorder="1" applyAlignment="1">
      <alignment horizontal="center"/>
    </xf>
    <xf numFmtId="0" fontId="0" fillId="8" borderId="29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0" fillId="4" borderId="32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8" borderId="14" xfId="0" applyFill="1" applyBorder="1" applyAlignment="1">
      <alignment horizontal="center"/>
    </xf>
    <xf numFmtId="0" fontId="1" fillId="8" borderId="26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0" fontId="0" fillId="8" borderId="20" xfId="0" applyFill="1" applyBorder="1" applyAlignment="1">
      <alignment horizontal="center"/>
    </xf>
    <xf numFmtId="0" fontId="1" fillId="6" borderId="10" xfId="0" applyFont="1" applyFill="1" applyBorder="1" applyAlignment="1">
      <alignment horizontal="center"/>
    </xf>
    <xf numFmtId="0" fontId="1" fillId="6" borderId="2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0D307-CECE-42F8-8B43-CB79513276F5}">
  <dimension ref="A1:AF97"/>
  <sheetViews>
    <sheetView topLeftCell="A25" zoomScale="62" zoomScaleNormal="62" workbookViewId="0">
      <selection activeCell="C44" sqref="C44"/>
    </sheetView>
  </sheetViews>
  <sheetFormatPr baseColWidth="10" defaultColWidth="8.83203125" defaultRowHeight="15" x14ac:dyDescent="0.2"/>
  <cols>
    <col min="1" max="1" width="35.33203125" customWidth="1"/>
    <col min="2" max="2" width="22.33203125" customWidth="1"/>
    <col min="3" max="3" width="29.1640625" customWidth="1"/>
    <col min="4" max="4" width="22.83203125" customWidth="1"/>
    <col min="5" max="5" width="19.1640625" customWidth="1"/>
    <col min="6" max="7" width="23.6640625" customWidth="1"/>
    <col min="15" max="15" width="22.83203125" customWidth="1"/>
  </cols>
  <sheetData>
    <row r="1" spans="1:32" x14ac:dyDescent="0.2">
      <c r="A1" s="5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1"/>
    </row>
    <row r="2" spans="1:32" x14ac:dyDescent="0.2">
      <c r="A2" s="4" t="s">
        <v>3</v>
      </c>
      <c r="B2" s="77" t="s">
        <v>112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O2" s="4" t="s">
        <v>3</v>
      </c>
      <c r="P2" s="77" t="s">
        <v>113</v>
      </c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</row>
    <row r="3" spans="1:32" x14ac:dyDescent="0.2">
      <c r="A3" s="1" t="s">
        <v>111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  <c r="G3" s="1" t="s">
        <v>77</v>
      </c>
      <c r="H3" s="1" t="s">
        <v>78</v>
      </c>
      <c r="I3" s="1" t="s">
        <v>79</v>
      </c>
      <c r="J3" s="1" t="s">
        <v>102</v>
      </c>
      <c r="K3" s="1" t="s">
        <v>103</v>
      </c>
      <c r="L3" s="1" t="s">
        <v>71</v>
      </c>
      <c r="M3" s="1" t="s">
        <v>62</v>
      </c>
      <c r="O3" s="1" t="s">
        <v>111</v>
      </c>
      <c r="P3" s="1" t="s">
        <v>72</v>
      </c>
      <c r="Q3" s="1" t="s">
        <v>73</v>
      </c>
      <c r="R3" s="1" t="s">
        <v>74</v>
      </c>
      <c r="S3" s="1" t="s">
        <v>75</v>
      </c>
      <c r="T3" s="1" t="s">
        <v>76</v>
      </c>
      <c r="U3" s="1" t="s">
        <v>77</v>
      </c>
      <c r="V3" s="1" t="s">
        <v>78</v>
      </c>
      <c r="W3" s="1" t="s">
        <v>79</v>
      </c>
      <c r="X3" s="1" t="s">
        <v>102</v>
      </c>
      <c r="Y3" s="1" t="s">
        <v>103</v>
      </c>
      <c r="Z3" s="1" t="s">
        <v>104</v>
      </c>
      <c r="AA3" s="1" t="s">
        <v>114</v>
      </c>
      <c r="AB3" s="1" t="s">
        <v>115</v>
      </c>
      <c r="AC3" s="1" t="s">
        <v>116</v>
      </c>
      <c r="AD3" s="1" t="s">
        <v>117</v>
      </c>
      <c r="AE3" s="1" t="s">
        <v>71</v>
      </c>
      <c r="AF3" s="1" t="s">
        <v>62</v>
      </c>
    </row>
    <row r="4" spans="1:32" x14ac:dyDescent="0.2">
      <c r="A4" s="1">
        <v>1.5</v>
      </c>
      <c r="B4" s="1">
        <v>2.1594989999999998</v>
      </c>
      <c r="C4" s="1"/>
      <c r="D4" s="1"/>
      <c r="E4" s="1"/>
      <c r="F4" s="1"/>
      <c r="G4" s="1"/>
      <c r="H4" s="1">
        <v>2.7178789999999999</v>
      </c>
      <c r="I4" s="1">
        <v>1.978167</v>
      </c>
      <c r="J4" s="1"/>
      <c r="K4" s="1"/>
      <c r="L4" s="1">
        <f>AVERAGE(B4:K4)</f>
        <v>2.2851816666666669</v>
      </c>
      <c r="M4" s="1">
        <f>_xlfn.STDEV.S(B4:K4)</f>
        <v>0.38553931091567517</v>
      </c>
      <c r="O4" s="1">
        <v>1.5</v>
      </c>
      <c r="P4" s="1">
        <v>1.193988</v>
      </c>
      <c r="Q4" s="1">
        <v>2.129114</v>
      </c>
      <c r="R4" s="1">
        <v>1.5313840000000001</v>
      </c>
      <c r="S4" s="1">
        <v>1.7368129999999999</v>
      </c>
      <c r="T4" s="1">
        <v>2.080336</v>
      </c>
      <c r="U4" s="1">
        <v>1.6645570000000001</v>
      </c>
      <c r="V4" s="1">
        <v>1.180134</v>
      </c>
      <c r="W4" s="1">
        <v>1.0075190000000001</v>
      </c>
      <c r="X4" s="1">
        <v>1.049177</v>
      </c>
      <c r="Y4" s="1">
        <v>1.3858429999999999</v>
      </c>
      <c r="Z4" s="1">
        <v>1.5480290000000001</v>
      </c>
      <c r="AA4" s="1">
        <v>1.0603095360000001</v>
      </c>
      <c r="AB4" s="1">
        <v>1.3442499999999999</v>
      </c>
      <c r="AC4" s="1">
        <v>1</v>
      </c>
      <c r="AD4" s="1">
        <v>1.193988</v>
      </c>
      <c r="AE4" s="1">
        <f>AVERAGE(P4:AD4)</f>
        <v>1.4070294357333333</v>
      </c>
      <c r="AF4" s="1">
        <f>_xlfn.STDEV.S(P4:AD4)</f>
        <v>0.3689144306825477</v>
      </c>
    </row>
    <row r="5" spans="1:32" x14ac:dyDescent="0.2">
      <c r="A5" s="1">
        <v>3</v>
      </c>
      <c r="B5" s="1">
        <v>2.7752050000000001</v>
      </c>
      <c r="C5" s="1">
        <v>2.4059810000000001</v>
      </c>
      <c r="D5" s="1">
        <v>2.873596</v>
      </c>
      <c r="E5" s="1">
        <v>1</v>
      </c>
      <c r="F5" s="1">
        <v>2.3149199999999999</v>
      </c>
      <c r="G5" s="1">
        <v>2.3149199999999999</v>
      </c>
      <c r="H5" s="1">
        <v>3.6352419999999999</v>
      </c>
      <c r="I5" s="1">
        <v>1.5239199999999999</v>
      </c>
      <c r="J5" s="1">
        <v>1.193295</v>
      </c>
      <c r="K5" s="1">
        <v>2.9882430000000002</v>
      </c>
      <c r="L5" s="1">
        <f t="shared" ref="L5:L11" si="0">AVERAGE(B5:K5)</f>
        <v>2.3025322000000004</v>
      </c>
      <c r="M5" s="1">
        <f t="shared" ref="M5:M11" si="1">_xlfn.STDEV.S(B5:K5)</f>
        <v>0.83931790938115647</v>
      </c>
      <c r="O5" s="1">
        <v>3</v>
      </c>
      <c r="P5" s="1">
        <v>1.1130359999999999</v>
      </c>
      <c r="Q5" s="1">
        <v>1.5772520000000001</v>
      </c>
      <c r="R5" s="1">
        <v>1.2267509999999999</v>
      </c>
      <c r="S5" s="1">
        <v>1.62967</v>
      </c>
      <c r="T5" s="1">
        <v>1.997233</v>
      </c>
      <c r="U5" s="1">
        <v>1.7226170000000001</v>
      </c>
      <c r="V5" s="1">
        <v>1.482065</v>
      </c>
      <c r="W5" s="1">
        <v>1</v>
      </c>
      <c r="X5" s="1">
        <v>1.3788100000000001</v>
      </c>
      <c r="Y5" s="1">
        <v>1.321034</v>
      </c>
      <c r="Z5" s="1">
        <v>1.404846</v>
      </c>
      <c r="AA5" s="1">
        <v>1.4043434850000001</v>
      </c>
      <c r="AB5" s="1">
        <v>1.52064</v>
      </c>
      <c r="AC5" s="1">
        <v>1.5328809999999999</v>
      </c>
      <c r="AD5" s="1">
        <v>1.1130359999999999</v>
      </c>
      <c r="AE5" s="1">
        <f t="shared" ref="AE5:AE11" si="2">AVERAGE(P5:AD5)</f>
        <v>1.4282809656666664</v>
      </c>
      <c r="AF5" s="1">
        <f t="shared" ref="AF5:AF11" si="3">_xlfn.STDEV.S(P5:AD5)</f>
        <v>0.25819750047331758</v>
      </c>
    </row>
    <row r="6" spans="1:32" x14ac:dyDescent="0.2">
      <c r="A6" s="1">
        <v>4.5</v>
      </c>
      <c r="B6" s="1">
        <v>3.0208179999999998</v>
      </c>
      <c r="C6" s="1">
        <v>4.2208680000000003</v>
      </c>
      <c r="D6" s="1"/>
      <c r="E6" s="1">
        <v>4.3802260000000004</v>
      </c>
      <c r="F6" s="1">
        <v>2.875947</v>
      </c>
      <c r="G6" s="1">
        <v>2.875947</v>
      </c>
      <c r="H6" s="1">
        <v>2.281533</v>
      </c>
      <c r="I6" s="1">
        <v>1.457079</v>
      </c>
      <c r="J6" s="1">
        <v>1.7528680000000001</v>
      </c>
      <c r="K6" s="1">
        <v>2.5973250000000001</v>
      </c>
      <c r="L6" s="1">
        <f t="shared" si="0"/>
        <v>2.8291790000000003</v>
      </c>
      <c r="M6" s="1">
        <f t="shared" si="1"/>
        <v>0.98605408473952216</v>
      </c>
      <c r="O6" s="1">
        <v>4.5</v>
      </c>
      <c r="P6" s="1">
        <v>1.2491140000000001</v>
      </c>
      <c r="Q6" s="1">
        <v>1.605699</v>
      </c>
      <c r="R6" s="1">
        <v>1.1817960000000001</v>
      </c>
      <c r="S6" s="1">
        <v>1.538462</v>
      </c>
      <c r="T6" s="1">
        <v>1.814003</v>
      </c>
      <c r="U6" s="1">
        <v>1.593836</v>
      </c>
      <c r="V6" s="1">
        <v>2.0743990000000001</v>
      </c>
      <c r="W6" s="1">
        <v>1.6450739999999999</v>
      </c>
      <c r="X6" s="1">
        <v>1.4045669999999999</v>
      </c>
      <c r="Y6" s="1">
        <v>1.625602</v>
      </c>
      <c r="Z6" s="1">
        <v>1.4024700000000001</v>
      </c>
      <c r="AA6" s="1">
        <v>1.1495756370000001</v>
      </c>
      <c r="AB6" s="1">
        <v>1.269061</v>
      </c>
      <c r="AC6" s="1">
        <v>1.3909769999999999</v>
      </c>
      <c r="AD6" s="1">
        <v>1.2491140000000001</v>
      </c>
      <c r="AE6" s="1">
        <f t="shared" si="2"/>
        <v>1.4795833091333332</v>
      </c>
      <c r="AF6" s="1">
        <f t="shared" si="3"/>
        <v>0.25555759589471039</v>
      </c>
    </row>
    <row r="7" spans="1:32" x14ac:dyDescent="0.2">
      <c r="A7" s="1">
        <v>6</v>
      </c>
      <c r="B7" s="1">
        <v>2.4065150000000002</v>
      </c>
      <c r="C7" s="1">
        <v>2.329393</v>
      </c>
      <c r="D7" s="1">
        <v>3.9917590000000001</v>
      </c>
      <c r="E7" s="1">
        <v>4.6709180000000003</v>
      </c>
      <c r="F7" s="1">
        <v>1.4903200000000001</v>
      </c>
      <c r="G7" s="1">
        <v>1.4903200000000001</v>
      </c>
      <c r="H7" s="1">
        <v>1.64829</v>
      </c>
      <c r="I7" s="1">
        <v>1.4360660000000001</v>
      </c>
      <c r="J7" s="1">
        <v>3.0208699999999999</v>
      </c>
      <c r="K7" s="1">
        <v>1.8209120000000001</v>
      </c>
      <c r="L7" s="1">
        <f t="shared" si="0"/>
        <v>2.4305363</v>
      </c>
      <c r="M7" s="1">
        <f t="shared" si="1"/>
        <v>1.1331648388572857</v>
      </c>
      <c r="O7" s="1">
        <v>6</v>
      </c>
      <c r="P7" s="1">
        <v>1.3207340000000001</v>
      </c>
      <c r="Q7" s="1">
        <v>1.613504</v>
      </c>
      <c r="R7" s="1">
        <v>1.1260460000000001</v>
      </c>
      <c r="S7" s="1">
        <v>1.570147</v>
      </c>
      <c r="T7" s="1">
        <v>1.8089489999999999</v>
      </c>
      <c r="U7" s="1">
        <v>1.3514930000000001</v>
      </c>
      <c r="V7" s="1">
        <v>1.8294250000000001</v>
      </c>
      <c r="W7" s="1">
        <v>1.4732989999999999</v>
      </c>
      <c r="X7" s="1">
        <v>1.0122720000000001</v>
      </c>
      <c r="Y7" s="1">
        <v>1.767871</v>
      </c>
      <c r="Z7" s="1">
        <v>1.329264</v>
      </c>
      <c r="AA7" s="1">
        <v>1.254917624</v>
      </c>
      <c r="AB7" s="1">
        <v>1.302864</v>
      </c>
      <c r="AC7" s="1">
        <v>1.2109749999999999</v>
      </c>
      <c r="AD7" s="1">
        <v>1.3207340000000001</v>
      </c>
      <c r="AE7" s="1">
        <f t="shared" si="2"/>
        <v>1.4194996416000001</v>
      </c>
      <c r="AF7" s="1">
        <f t="shared" si="3"/>
        <v>0.24967101265735325</v>
      </c>
    </row>
    <row r="8" spans="1:32" x14ac:dyDescent="0.2">
      <c r="A8" s="1">
        <v>7.5</v>
      </c>
      <c r="B8" s="1">
        <v>1.3673230000000001</v>
      </c>
      <c r="C8" s="1">
        <v>1.538945</v>
      </c>
      <c r="D8" s="1">
        <v>1.7377149999999999</v>
      </c>
      <c r="E8" s="1">
        <v>3.7889819999999999</v>
      </c>
      <c r="F8" s="1">
        <v>1.3992</v>
      </c>
      <c r="G8" s="1">
        <v>1.3992</v>
      </c>
      <c r="H8" s="1">
        <v>1.352651</v>
      </c>
      <c r="I8" s="1">
        <v>1.3620719999999999</v>
      </c>
      <c r="J8" s="1">
        <v>2.5359349999999998</v>
      </c>
      <c r="K8" s="1">
        <v>1.58317</v>
      </c>
      <c r="L8" s="1">
        <f t="shared" si="0"/>
        <v>1.8065192999999997</v>
      </c>
      <c r="M8" s="1">
        <f t="shared" si="1"/>
        <v>0.78291916840388709</v>
      </c>
      <c r="O8" s="1">
        <v>7.5</v>
      </c>
      <c r="P8" s="1">
        <v>1.46712</v>
      </c>
      <c r="Q8" s="1">
        <v>1.4108989999999999</v>
      </c>
      <c r="R8" s="1">
        <v>1.0435449999999999</v>
      </c>
      <c r="S8" s="1">
        <v>1.3819600000000001</v>
      </c>
      <c r="T8" s="1">
        <v>1.6820600000000001</v>
      </c>
      <c r="U8" s="1">
        <v>1.48654</v>
      </c>
      <c r="V8" s="1">
        <v>1.3005519999999999</v>
      </c>
      <c r="W8" s="1">
        <v>1.3465069999999999</v>
      </c>
      <c r="X8" s="1">
        <v>1.1042430000000001</v>
      </c>
      <c r="Y8" s="1">
        <v>1.4196789999999999</v>
      </c>
      <c r="Z8" s="1">
        <v>1.412067</v>
      </c>
      <c r="AA8" s="1">
        <v>1.023364953</v>
      </c>
      <c r="AB8" s="1">
        <v>1.1566449999999999</v>
      </c>
      <c r="AC8" s="1">
        <v>1.178094</v>
      </c>
      <c r="AD8" s="1">
        <v>1.46712</v>
      </c>
      <c r="AE8" s="1">
        <f t="shared" si="2"/>
        <v>1.3253597302000002</v>
      </c>
      <c r="AF8" s="1">
        <f t="shared" si="3"/>
        <v>0.18728672146326625</v>
      </c>
    </row>
    <row r="9" spans="1:32" x14ac:dyDescent="0.2">
      <c r="A9" s="1">
        <v>9</v>
      </c>
      <c r="B9" s="1">
        <v>1.345966</v>
      </c>
      <c r="C9" s="1"/>
      <c r="D9" s="1"/>
      <c r="E9" s="1">
        <v>2.3158029999999998</v>
      </c>
      <c r="F9" s="1">
        <v>1.1856059999999999</v>
      </c>
      <c r="G9" s="1">
        <v>1.1856059999999999</v>
      </c>
      <c r="H9" s="1">
        <v>1.342071</v>
      </c>
      <c r="I9" s="1">
        <v>1.2356560000000001</v>
      </c>
      <c r="J9" s="1">
        <v>1.4291830000000001</v>
      </c>
      <c r="K9" s="1">
        <v>1.379213</v>
      </c>
      <c r="L9" s="1">
        <f t="shared" si="0"/>
        <v>1.4273879999999999</v>
      </c>
      <c r="M9" s="1">
        <f t="shared" si="1"/>
        <v>0.37017216618371368</v>
      </c>
      <c r="O9" s="1">
        <v>9</v>
      </c>
      <c r="P9" s="1">
        <v>1.4019029999999999</v>
      </c>
      <c r="Q9" s="1">
        <v>1</v>
      </c>
      <c r="R9" s="1">
        <v>1.0666070000000001</v>
      </c>
      <c r="S9" s="1">
        <v>1.1753659999999999</v>
      </c>
      <c r="T9" s="1">
        <v>1.462439</v>
      </c>
      <c r="U9" s="1">
        <v>1.455592</v>
      </c>
      <c r="V9" s="1">
        <v>1.304001</v>
      </c>
      <c r="W9" s="1">
        <v>1.2137389999999999</v>
      </c>
      <c r="X9" s="1">
        <v>1</v>
      </c>
      <c r="Y9" s="1">
        <v>1.1704319999999999</v>
      </c>
      <c r="Z9" s="1">
        <v>1</v>
      </c>
      <c r="AA9" s="1">
        <v>1.0592111829999999</v>
      </c>
      <c r="AB9" s="1">
        <v>1</v>
      </c>
      <c r="AC9" s="1">
        <v>1.1655819999999999</v>
      </c>
      <c r="AD9" s="1">
        <v>1.4019029999999999</v>
      </c>
      <c r="AE9" s="1">
        <f t="shared" si="2"/>
        <v>1.1917850122000002</v>
      </c>
      <c r="AF9" s="1">
        <f t="shared" si="3"/>
        <v>0.17443883547411901</v>
      </c>
    </row>
    <row r="10" spans="1:32" x14ac:dyDescent="0.2">
      <c r="A10" s="1">
        <v>10.5</v>
      </c>
      <c r="B10" s="1">
        <v>1.1564430000000001</v>
      </c>
      <c r="C10" s="1">
        <v>2.0767699999999998</v>
      </c>
      <c r="D10" s="1">
        <v>1.2051099999999999</v>
      </c>
      <c r="E10" s="1">
        <v>1.7891140000000001</v>
      </c>
      <c r="F10" s="1">
        <v>1.2444230000000001</v>
      </c>
      <c r="G10" s="1">
        <v>1.2444230000000001</v>
      </c>
      <c r="H10" s="1">
        <v>1.1606909999999999</v>
      </c>
      <c r="I10" s="1">
        <v>1.113934</v>
      </c>
      <c r="J10" s="1">
        <v>1.072357</v>
      </c>
      <c r="K10" s="1">
        <v>1.2428250000000001</v>
      </c>
      <c r="L10" s="1">
        <f t="shared" si="0"/>
        <v>1.3306090000000002</v>
      </c>
      <c r="M10" s="1">
        <f t="shared" si="1"/>
        <v>0.32967041271953168</v>
      </c>
      <c r="O10" s="1">
        <v>10.5</v>
      </c>
      <c r="P10" s="1">
        <v>1.57748</v>
      </c>
      <c r="Q10" s="1">
        <v>1.4048339999999999</v>
      </c>
      <c r="R10" s="1">
        <v>1</v>
      </c>
      <c r="S10" s="1">
        <v>1.0511900000000001</v>
      </c>
      <c r="T10" s="1">
        <v>1.054799</v>
      </c>
      <c r="U10" s="1">
        <v>1.2313449999999999</v>
      </c>
      <c r="V10" s="1">
        <v>1.283849</v>
      </c>
      <c r="W10" s="1">
        <v>1.098387</v>
      </c>
      <c r="X10" s="1">
        <v>1.163985</v>
      </c>
      <c r="Y10" s="1">
        <v>1</v>
      </c>
      <c r="Z10" s="1"/>
      <c r="AA10" s="1">
        <v>1</v>
      </c>
      <c r="AB10" s="1"/>
      <c r="AC10" s="1">
        <v>1.0454490000000001</v>
      </c>
      <c r="AD10" s="1">
        <v>1.57748</v>
      </c>
      <c r="AE10" s="1">
        <f t="shared" si="2"/>
        <v>1.191446</v>
      </c>
      <c r="AF10" s="1">
        <f t="shared" si="3"/>
        <v>0.21070066650147662</v>
      </c>
    </row>
    <row r="11" spans="1:32" x14ac:dyDescent="0.2">
      <c r="A11" s="1">
        <v>12</v>
      </c>
      <c r="B11" s="1">
        <v>1</v>
      </c>
      <c r="C11" s="1">
        <v>1</v>
      </c>
      <c r="D11" s="1">
        <v>1</v>
      </c>
      <c r="E11" s="1">
        <v>1.278464</v>
      </c>
      <c r="F11" s="1">
        <v>1</v>
      </c>
      <c r="G11" s="1">
        <v>1</v>
      </c>
      <c r="H11" s="1">
        <v>1</v>
      </c>
      <c r="I11" s="1">
        <v>1</v>
      </c>
      <c r="J11" s="1">
        <v>1</v>
      </c>
      <c r="K11" s="1">
        <v>1</v>
      </c>
      <c r="L11" s="1">
        <f t="shared" si="0"/>
        <v>1.0278464</v>
      </c>
      <c r="M11" s="1">
        <f t="shared" si="1"/>
        <v>8.8058048636112787E-2</v>
      </c>
      <c r="O11" s="1">
        <v>12</v>
      </c>
      <c r="P11" s="1">
        <v>1</v>
      </c>
      <c r="Q11" s="1"/>
      <c r="R11" s="1"/>
      <c r="S11" s="1">
        <v>1</v>
      </c>
      <c r="T11" s="1">
        <v>1</v>
      </c>
      <c r="U11" s="1">
        <v>1</v>
      </c>
      <c r="V11" s="1">
        <v>1</v>
      </c>
      <c r="W11" s="1">
        <v>1.0058480000000001</v>
      </c>
      <c r="X11" s="1"/>
      <c r="Y11" s="1"/>
      <c r="Z11" s="1"/>
      <c r="AA11" s="1"/>
      <c r="AB11" s="1"/>
      <c r="AC11" s="1"/>
      <c r="AD11" s="1">
        <v>1</v>
      </c>
      <c r="AE11" s="1">
        <f t="shared" si="2"/>
        <v>1.0008354285714287</v>
      </c>
      <c r="AF11" s="1">
        <f t="shared" si="3"/>
        <v>2.2103362381579892E-3</v>
      </c>
    </row>
    <row r="13" spans="1:32" x14ac:dyDescent="0.2">
      <c r="A13" s="4" t="s">
        <v>4</v>
      </c>
      <c r="B13" s="77" t="s">
        <v>112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O13" s="4" t="s">
        <v>4</v>
      </c>
      <c r="P13" s="77" t="s">
        <v>113</v>
      </c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</row>
    <row r="14" spans="1:32" x14ac:dyDescent="0.2">
      <c r="A14" s="1" t="s">
        <v>111</v>
      </c>
      <c r="B14" s="1" t="s">
        <v>72</v>
      </c>
      <c r="C14" s="1" t="s">
        <v>73</v>
      </c>
      <c r="D14" s="1" t="s">
        <v>74</v>
      </c>
      <c r="E14" s="1" t="s">
        <v>75</v>
      </c>
      <c r="F14" s="1" t="s">
        <v>76</v>
      </c>
      <c r="G14" s="1" t="s">
        <v>77</v>
      </c>
      <c r="H14" s="1" t="s">
        <v>78</v>
      </c>
      <c r="I14" s="1" t="s">
        <v>79</v>
      </c>
      <c r="J14" s="1" t="s">
        <v>102</v>
      </c>
      <c r="K14" s="1" t="s">
        <v>103</v>
      </c>
      <c r="L14" s="1" t="s">
        <v>71</v>
      </c>
      <c r="M14" s="1" t="s">
        <v>62</v>
      </c>
      <c r="O14" s="1" t="s">
        <v>111</v>
      </c>
      <c r="P14" s="1" t="s">
        <v>72</v>
      </c>
      <c r="Q14" s="1" t="s">
        <v>73</v>
      </c>
      <c r="R14" s="1" t="s">
        <v>74</v>
      </c>
      <c r="S14" s="1" t="s">
        <v>75</v>
      </c>
      <c r="T14" s="1" t="s">
        <v>76</v>
      </c>
      <c r="U14" s="1" t="s">
        <v>77</v>
      </c>
      <c r="V14" s="1" t="s">
        <v>78</v>
      </c>
      <c r="W14" s="1" t="s">
        <v>79</v>
      </c>
      <c r="X14" s="1" t="s">
        <v>102</v>
      </c>
      <c r="Y14" s="1" t="s">
        <v>103</v>
      </c>
      <c r="Z14" s="1" t="s">
        <v>71</v>
      </c>
      <c r="AA14" s="1" t="s">
        <v>62</v>
      </c>
    </row>
    <row r="15" spans="1:32" x14ac:dyDescent="0.2">
      <c r="A15" s="1">
        <v>1.5</v>
      </c>
      <c r="B15" s="1"/>
      <c r="C15" s="1"/>
      <c r="D15" s="1"/>
      <c r="E15" s="1">
        <v>2.2313510000000001</v>
      </c>
      <c r="F15" s="1"/>
      <c r="G15" s="1"/>
      <c r="H15" s="1"/>
      <c r="I15" s="1"/>
      <c r="J15" s="1">
        <v>1.352312</v>
      </c>
      <c r="K15" s="1"/>
      <c r="L15" s="1">
        <f>AVERAGE(B15:K15)</f>
        <v>1.7918315</v>
      </c>
      <c r="M15" s="1">
        <f>_xlfn.STDEV.S(B15:K15)</f>
        <v>0.62157443782744137</v>
      </c>
      <c r="O15" s="1">
        <v>1.5</v>
      </c>
      <c r="P15" s="2">
        <v>1.0163519999999999</v>
      </c>
      <c r="Q15" s="2"/>
      <c r="R15" s="2">
        <v>1.0509649999999999</v>
      </c>
      <c r="S15" s="2">
        <v>1.2611810000000001</v>
      </c>
      <c r="T15" s="2">
        <v>1.099545</v>
      </c>
      <c r="U15" s="2"/>
      <c r="V15" s="2"/>
      <c r="W15" s="2"/>
      <c r="X15" s="2">
        <v>1.2707379999999999</v>
      </c>
      <c r="Y15" s="2"/>
      <c r="Z15" s="1">
        <f t="shared" ref="Z15:Z23" si="4">AVERAGE(P15:Y15)</f>
        <v>1.1397562000000001</v>
      </c>
      <c r="AA15" s="1">
        <f>_xlfn.STDEV.S(P15:Y15)</f>
        <v>0.11898490278896734</v>
      </c>
    </row>
    <row r="16" spans="1:32" x14ac:dyDescent="0.2">
      <c r="A16" s="1">
        <v>3</v>
      </c>
      <c r="B16" s="1">
        <v>2.8210250000000001</v>
      </c>
      <c r="C16" s="1">
        <v>2.4428670000000001</v>
      </c>
      <c r="D16" s="1">
        <v>1.313742</v>
      </c>
      <c r="E16" s="1">
        <v>2.627224</v>
      </c>
      <c r="F16" s="1">
        <v>2.1093649999999999</v>
      </c>
      <c r="G16" s="1">
        <v>1.7680739999999999</v>
      </c>
      <c r="H16" s="1">
        <v>2.0771739999999999</v>
      </c>
      <c r="I16" s="1">
        <v>1.3840619999999999</v>
      </c>
      <c r="J16" s="1">
        <v>1.3783639999999999</v>
      </c>
      <c r="K16" s="1">
        <v>1.5827610000000001</v>
      </c>
      <c r="L16" s="1">
        <f t="shared" ref="L16:L23" si="5">AVERAGE(B16:K16)</f>
        <v>1.9504658000000004</v>
      </c>
      <c r="M16" s="1">
        <f t="shared" ref="M16:M23" si="6">_xlfn.STDEV.S(B16:K16)</f>
        <v>0.54991336366089816</v>
      </c>
      <c r="O16" s="1">
        <v>3</v>
      </c>
      <c r="P16" s="2">
        <v>1.1337330000000001</v>
      </c>
      <c r="Q16" s="2">
        <v>1.5247539999999999</v>
      </c>
      <c r="R16" s="2">
        <v>1.153389</v>
      </c>
      <c r="S16" s="2">
        <v>1.5045869999999999</v>
      </c>
      <c r="T16" s="2">
        <v>1.4001619999999999</v>
      </c>
      <c r="U16" s="2">
        <v>1.2756289999999999</v>
      </c>
      <c r="V16" s="2">
        <v>1.2209669999999999</v>
      </c>
      <c r="W16" s="2">
        <v>1.047507</v>
      </c>
      <c r="X16" s="2">
        <v>1.216567</v>
      </c>
      <c r="Y16" s="2">
        <v>1.1559539999999999</v>
      </c>
      <c r="Z16" s="1">
        <f t="shared" si="4"/>
        <v>1.2633248999999998</v>
      </c>
      <c r="AA16" s="1">
        <f t="shared" ref="AA16:AA23" si="7">_xlfn.STDEV.S(P16:Y16)</f>
        <v>0.16206812344159033</v>
      </c>
    </row>
    <row r="17" spans="1:27" x14ac:dyDescent="0.2">
      <c r="A17" s="1">
        <v>4.5</v>
      </c>
      <c r="B17" s="1">
        <v>2.5907840000000002</v>
      </c>
      <c r="C17" s="1">
        <v>2.9711569999999998</v>
      </c>
      <c r="D17" s="1"/>
      <c r="E17" s="1">
        <v>2.3612150000000001</v>
      </c>
      <c r="F17" s="1"/>
      <c r="G17" s="1">
        <v>1.9634240000000001</v>
      </c>
      <c r="H17" s="1">
        <v>2.9591059999999998</v>
      </c>
      <c r="I17" s="1">
        <v>1.1897150000000001</v>
      </c>
      <c r="J17" s="1">
        <v>1.2801070000000001</v>
      </c>
      <c r="K17" s="1">
        <v>1.668051</v>
      </c>
      <c r="L17" s="1">
        <f t="shared" si="5"/>
        <v>2.122944875</v>
      </c>
      <c r="M17" s="1">
        <f t="shared" si="6"/>
        <v>0.70790882842222402</v>
      </c>
      <c r="O17" s="1">
        <v>4.5</v>
      </c>
      <c r="P17" s="2">
        <v>1.0759240000000001</v>
      </c>
      <c r="Q17" s="2"/>
      <c r="R17" s="2">
        <v>1.1426270000000001</v>
      </c>
      <c r="S17" s="2">
        <v>1.6568229999999999</v>
      </c>
      <c r="T17" s="2">
        <v>1.2792539999999999</v>
      </c>
      <c r="U17" s="2">
        <v>1.1506449999999999</v>
      </c>
      <c r="V17" s="2">
        <v>1.273452</v>
      </c>
      <c r="W17" s="2">
        <v>1.2283459999999999</v>
      </c>
      <c r="X17" s="2">
        <v>1.325728</v>
      </c>
      <c r="Y17" s="2">
        <v>1.2343930000000001</v>
      </c>
      <c r="Z17" s="1">
        <f t="shared" si="4"/>
        <v>1.2630213333333333</v>
      </c>
      <c r="AA17" s="1">
        <f t="shared" si="7"/>
        <v>0.1671581530811469</v>
      </c>
    </row>
    <row r="18" spans="1:27" x14ac:dyDescent="0.2">
      <c r="A18" s="1">
        <v>6</v>
      </c>
      <c r="B18" s="1">
        <v>1.79234</v>
      </c>
      <c r="C18" s="1"/>
      <c r="D18" s="1">
        <v>2.3403679999999998</v>
      </c>
      <c r="E18" s="1">
        <v>2.0969509999999998</v>
      </c>
      <c r="F18" s="1">
        <v>2.142299</v>
      </c>
      <c r="G18" s="1">
        <v>1.6986300000000001</v>
      </c>
      <c r="H18" s="1">
        <v>2.1367950000000002</v>
      </c>
      <c r="I18" s="1">
        <v>1.1285689999999999</v>
      </c>
      <c r="J18" s="1">
        <v>1.2868360000000001</v>
      </c>
      <c r="K18" s="1">
        <v>1.5309010000000001</v>
      </c>
      <c r="L18" s="1">
        <f t="shared" si="5"/>
        <v>1.7948543333333333</v>
      </c>
      <c r="M18" s="1">
        <f t="shared" si="6"/>
        <v>0.41944075136424303</v>
      </c>
      <c r="O18" s="1">
        <v>6</v>
      </c>
      <c r="P18" s="2">
        <v>1.0369429999999999</v>
      </c>
      <c r="Q18" s="2">
        <v>1.638171</v>
      </c>
      <c r="R18" s="2">
        <v>1.2600199999999999</v>
      </c>
      <c r="S18" s="2">
        <v>1.8573679999999999</v>
      </c>
      <c r="T18" s="2">
        <v>1.2026129999999999</v>
      </c>
      <c r="U18" s="2">
        <v>1.132261</v>
      </c>
      <c r="V18" s="2"/>
      <c r="W18" s="2">
        <v>1.251976</v>
      </c>
      <c r="X18" s="2">
        <v>1.504856</v>
      </c>
      <c r="Y18" s="2"/>
      <c r="Z18" s="1">
        <f t="shared" si="4"/>
        <v>1.3605260000000001</v>
      </c>
      <c r="AA18" s="1">
        <f t="shared" si="7"/>
        <v>0.27989840251368725</v>
      </c>
    </row>
    <row r="19" spans="1:27" x14ac:dyDescent="0.2">
      <c r="A19" s="1">
        <v>7.5</v>
      </c>
      <c r="B19" s="1">
        <v>1.437416</v>
      </c>
      <c r="C19" s="1">
        <v>2.857227</v>
      </c>
      <c r="D19" s="1">
        <v>2.4802050000000002</v>
      </c>
      <c r="E19" s="1">
        <v>1.748529</v>
      </c>
      <c r="F19" s="1">
        <v>1.737018</v>
      </c>
      <c r="G19" s="1">
        <v>1.4662869999999999</v>
      </c>
      <c r="H19" s="1"/>
      <c r="I19" s="1">
        <v>1.081585</v>
      </c>
      <c r="J19" s="1">
        <v>1.3561080000000001</v>
      </c>
      <c r="K19" s="1">
        <v>1.249352</v>
      </c>
      <c r="L19" s="1">
        <f t="shared" si="5"/>
        <v>1.7126363333333332</v>
      </c>
      <c r="M19" s="1">
        <f t="shared" si="6"/>
        <v>0.58923011619570154</v>
      </c>
      <c r="O19" s="1">
        <v>7.5</v>
      </c>
      <c r="P19" s="2">
        <v>1.058746</v>
      </c>
      <c r="Q19" s="2">
        <v>1.411886</v>
      </c>
      <c r="R19" s="2">
        <v>1.59859</v>
      </c>
      <c r="S19" s="2">
        <v>1.862385</v>
      </c>
      <c r="T19" s="2">
        <v>1.1289830000000001</v>
      </c>
      <c r="U19" s="2"/>
      <c r="V19" s="2">
        <v>1.175392</v>
      </c>
      <c r="W19" s="2">
        <v>1.404261</v>
      </c>
      <c r="X19" s="2">
        <v>1.5681529999999999</v>
      </c>
      <c r="Y19" s="2">
        <v>1.622088</v>
      </c>
      <c r="Z19" s="1">
        <f t="shared" si="4"/>
        <v>1.4256093333333333</v>
      </c>
      <c r="AA19" s="1">
        <f t="shared" si="7"/>
        <v>0.26585864182869728</v>
      </c>
    </row>
    <row r="20" spans="1:27" x14ac:dyDescent="0.2">
      <c r="A20" s="1">
        <v>9</v>
      </c>
      <c r="B20" s="1">
        <v>1.267355</v>
      </c>
      <c r="C20" s="1">
        <v>1.963069</v>
      </c>
      <c r="D20" s="1"/>
      <c r="E20" s="1">
        <v>1.567933</v>
      </c>
      <c r="F20" s="1"/>
      <c r="G20" s="1">
        <v>1.3133999999999999</v>
      </c>
      <c r="H20" s="1">
        <v>1.545372</v>
      </c>
      <c r="I20" s="1">
        <v>1.1049340000000001</v>
      </c>
      <c r="J20" s="1">
        <v>1.325526</v>
      </c>
      <c r="K20" s="1">
        <v>1.137276</v>
      </c>
      <c r="L20" s="1">
        <f t="shared" si="5"/>
        <v>1.4031081249999999</v>
      </c>
      <c r="M20" s="1">
        <f t="shared" si="6"/>
        <v>0.28107762103805195</v>
      </c>
      <c r="O20" s="1">
        <v>9</v>
      </c>
      <c r="P20" s="2">
        <v>1.132412</v>
      </c>
      <c r="Q20" s="2"/>
      <c r="R20" s="2">
        <v>1.374134</v>
      </c>
      <c r="S20" s="2">
        <v>1.456995</v>
      </c>
      <c r="T20" s="2">
        <v>1</v>
      </c>
      <c r="U20" s="2">
        <v>1.1981360000000001</v>
      </c>
      <c r="V20" s="2">
        <v>1.0514220000000001</v>
      </c>
      <c r="W20" s="2">
        <v>1.3922270000000001</v>
      </c>
      <c r="X20" s="2">
        <v>1.386217</v>
      </c>
      <c r="Y20" s="2">
        <v>1.8868069999999999</v>
      </c>
      <c r="Z20" s="1">
        <f t="shared" si="4"/>
        <v>1.3198166666666666</v>
      </c>
      <c r="AA20" s="1">
        <f t="shared" si="7"/>
        <v>0.26859441023409297</v>
      </c>
    </row>
    <row r="21" spans="1:27" x14ac:dyDescent="0.2">
      <c r="A21" s="1">
        <v>10.5</v>
      </c>
      <c r="B21" s="1">
        <v>1.311328</v>
      </c>
      <c r="C21" s="1">
        <v>1.0607740000000001</v>
      </c>
      <c r="D21" s="1">
        <v>1.487547</v>
      </c>
      <c r="E21" s="1">
        <v>1.4280900000000001</v>
      </c>
      <c r="F21" s="1">
        <v>1.581288</v>
      </c>
      <c r="G21" s="1">
        <v>1.2229099999999999</v>
      </c>
      <c r="H21" s="1">
        <v>1.413643</v>
      </c>
      <c r="I21" s="1"/>
      <c r="J21" s="1">
        <v>1.1821079999999999</v>
      </c>
      <c r="K21" s="1">
        <v>1.08592</v>
      </c>
      <c r="L21" s="1">
        <f t="shared" si="5"/>
        <v>1.3081786666666666</v>
      </c>
      <c r="M21" s="1">
        <f t="shared" si="6"/>
        <v>0.1823614615365596</v>
      </c>
      <c r="O21" s="1">
        <v>10.5</v>
      </c>
      <c r="P21" s="2">
        <v>1</v>
      </c>
      <c r="Q21" s="2">
        <v>1.161189</v>
      </c>
      <c r="R21" s="2">
        <v>1</v>
      </c>
      <c r="S21" s="2">
        <v>1.2766630000000001</v>
      </c>
      <c r="T21" s="2"/>
      <c r="U21" s="2">
        <v>1.2329889999999999</v>
      </c>
      <c r="V21" s="2"/>
      <c r="W21" s="2">
        <v>1.302738</v>
      </c>
      <c r="X21" s="2">
        <v>1.170879</v>
      </c>
      <c r="Y21" s="2">
        <v>1.682763</v>
      </c>
      <c r="Z21" s="1">
        <f t="shared" si="4"/>
        <v>1.228402625</v>
      </c>
      <c r="AA21" s="1">
        <f t="shared" si="7"/>
        <v>0.21596340761800803</v>
      </c>
    </row>
    <row r="22" spans="1:27" x14ac:dyDescent="0.2">
      <c r="A22" s="1">
        <v>12</v>
      </c>
      <c r="B22" s="1"/>
      <c r="C22" s="1"/>
      <c r="D22" s="1">
        <v>1.0694779999999999</v>
      </c>
      <c r="E22" s="1">
        <v>1.136819</v>
      </c>
      <c r="F22" s="1">
        <v>1.072338</v>
      </c>
      <c r="G22" s="1">
        <v>1.05352</v>
      </c>
      <c r="H22" s="1">
        <v>1.2094450000000001</v>
      </c>
      <c r="I22" s="1">
        <v>1.1267510000000001</v>
      </c>
      <c r="J22" s="1">
        <v>1.1399239999999999</v>
      </c>
      <c r="K22" s="1">
        <v>1.092365</v>
      </c>
      <c r="L22" s="1">
        <f t="shared" si="5"/>
        <v>1.1125800000000001</v>
      </c>
      <c r="M22" s="1">
        <f t="shared" si="6"/>
        <v>5.1120026430800256E-2</v>
      </c>
      <c r="O22" s="1">
        <v>12</v>
      </c>
      <c r="P22" s="2"/>
      <c r="Q22" s="2">
        <v>1.113326</v>
      </c>
      <c r="R22" s="2">
        <v>1.028575</v>
      </c>
      <c r="S22" s="2">
        <v>1.2267779999999999</v>
      </c>
      <c r="T22" s="2"/>
      <c r="U22" s="2">
        <v>1</v>
      </c>
      <c r="V22" s="2">
        <v>1.0073080000000001</v>
      </c>
      <c r="W22" s="2">
        <v>1.201543</v>
      </c>
      <c r="X22" s="2">
        <v>1</v>
      </c>
      <c r="Y22" s="2"/>
      <c r="Z22" s="1">
        <f t="shared" si="4"/>
        <v>1.0825042857142857</v>
      </c>
      <c r="AA22" s="1">
        <f t="shared" si="7"/>
        <v>9.8413974083484498E-2</v>
      </c>
    </row>
    <row r="23" spans="1:27" x14ac:dyDescent="0.2">
      <c r="A23" s="1">
        <v>13.5</v>
      </c>
      <c r="B23" s="1">
        <v>1</v>
      </c>
      <c r="C23" s="1">
        <v>1</v>
      </c>
      <c r="D23" s="1">
        <v>1</v>
      </c>
      <c r="E23" s="1">
        <v>1</v>
      </c>
      <c r="F23" s="1">
        <v>1</v>
      </c>
      <c r="G23" s="1">
        <v>1</v>
      </c>
      <c r="H23" s="1">
        <v>1</v>
      </c>
      <c r="I23" s="1">
        <v>1</v>
      </c>
      <c r="J23" s="1">
        <v>1</v>
      </c>
      <c r="K23" s="1">
        <v>1</v>
      </c>
      <c r="L23" s="1">
        <f t="shared" si="5"/>
        <v>1</v>
      </c>
      <c r="M23" s="1">
        <f t="shared" si="6"/>
        <v>0</v>
      </c>
      <c r="O23" s="1">
        <v>13.5</v>
      </c>
      <c r="P23" s="2"/>
      <c r="Q23" s="2">
        <v>1</v>
      </c>
      <c r="R23" s="2">
        <v>1.0289459999999999</v>
      </c>
      <c r="S23" s="2">
        <v>1</v>
      </c>
      <c r="T23" s="2"/>
      <c r="U23" s="2">
        <v>1.017082</v>
      </c>
      <c r="V23" s="2">
        <v>1</v>
      </c>
      <c r="W23" s="2">
        <v>1</v>
      </c>
      <c r="X23" s="2"/>
      <c r="Y23" s="2">
        <v>1</v>
      </c>
      <c r="Z23" s="1">
        <f t="shared" si="4"/>
        <v>1.0065754285714286</v>
      </c>
      <c r="AA23" s="1">
        <f t="shared" si="7"/>
        <v>1.1740328031435657E-2</v>
      </c>
    </row>
    <row r="24" spans="1:27" ht="16" thickBot="1" x14ac:dyDescent="0.25"/>
    <row r="25" spans="1:27" x14ac:dyDescent="0.2">
      <c r="A25" s="13"/>
      <c r="B25" s="80" t="s">
        <v>2</v>
      </c>
      <c r="C25" s="80"/>
      <c r="D25" s="80"/>
      <c r="E25" s="80"/>
      <c r="F25" s="80" t="s">
        <v>1</v>
      </c>
      <c r="G25" s="80"/>
      <c r="H25" s="80"/>
      <c r="I25" s="80"/>
      <c r="J25" s="89"/>
    </row>
    <row r="26" spans="1:27" x14ac:dyDescent="0.2">
      <c r="A26" s="9" t="s">
        <v>111</v>
      </c>
      <c r="B26" s="1" t="s">
        <v>3</v>
      </c>
      <c r="C26" s="1" t="s">
        <v>4</v>
      </c>
      <c r="D26" s="1" t="s">
        <v>61</v>
      </c>
      <c r="E26" s="1" t="s">
        <v>80</v>
      </c>
      <c r="F26" s="1" t="s">
        <v>3</v>
      </c>
      <c r="G26" s="1" t="s">
        <v>4</v>
      </c>
      <c r="H26" s="1" t="s">
        <v>61</v>
      </c>
      <c r="I26" s="1" t="s">
        <v>80</v>
      </c>
      <c r="J26" s="87"/>
      <c r="K26" s="6"/>
      <c r="L26" s="6"/>
      <c r="M26" s="6"/>
      <c r="N26" s="6"/>
      <c r="O26" s="6"/>
      <c r="P26" s="6"/>
    </row>
    <row r="27" spans="1:27" x14ac:dyDescent="0.2">
      <c r="A27" s="14">
        <v>1.5</v>
      </c>
      <c r="B27" s="2">
        <v>2.2851819999999998</v>
      </c>
      <c r="C27" s="2">
        <v>1.791831</v>
      </c>
      <c r="D27" s="1">
        <f>AVERAGE(B27:C27)</f>
        <v>2.0385065</v>
      </c>
      <c r="E27" s="1">
        <f>_xlfn.STDEV.S(B27:C27)/2^0.5</f>
        <v>0.24667549999999869</v>
      </c>
      <c r="F27" s="2">
        <v>1.4070290000000001</v>
      </c>
      <c r="G27" s="2">
        <v>1.139756</v>
      </c>
      <c r="H27" s="1">
        <f>AVERAGE(F27:G27)</f>
        <v>1.2733924999999999</v>
      </c>
      <c r="I27" s="1">
        <f>_xlfn.STDEV.S(F27:G27)/2^0.5</f>
        <v>0.13363650000000141</v>
      </c>
      <c r="J27" s="87"/>
      <c r="K27" s="6"/>
      <c r="L27" s="6"/>
      <c r="M27" s="6"/>
      <c r="N27" s="6"/>
      <c r="O27" s="6"/>
      <c r="P27" s="6"/>
    </row>
    <row r="28" spans="1:27" x14ac:dyDescent="0.2">
      <c r="A28" s="14">
        <v>3</v>
      </c>
      <c r="B28" s="2">
        <v>2.3025319999999998</v>
      </c>
      <c r="C28" s="2">
        <v>1.950466</v>
      </c>
      <c r="D28" s="1">
        <f t="shared" ref="D28:D34" si="8">AVERAGE(B28:C28)</f>
        <v>2.1264989999999999</v>
      </c>
      <c r="E28" s="1">
        <f t="shared" ref="E28:E34" si="9">_xlfn.STDEV.S(B28:C28)/2^0.5</f>
        <v>0.17603299999999988</v>
      </c>
      <c r="F28" s="2">
        <v>1.4282809999999999</v>
      </c>
      <c r="G28" s="2">
        <v>1.263325</v>
      </c>
      <c r="H28" s="1">
        <f t="shared" ref="H28:H34" si="10">AVERAGE(F28:G28)</f>
        <v>1.3458030000000001</v>
      </c>
      <c r="I28" s="1">
        <f t="shared" ref="I28:I34" si="11">_xlfn.STDEV.S(F28:G28)/2^0.5</f>
        <v>8.2477999999999926E-2</v>
      </c>
      <c r="J28" s="87"/>
      <c r="K28" s="6"/>
      <c r="L28" s="6"/>
      <c r="M28" s="6"/>
      <c r="N28" s="6"/>
      <c r="O28" s="6"/>
      <c r="P28" s="6"/>
    </row>
    <row r="29" spans="1:27" x14ac:dyDescent="0.2">
      <c r="A29" s="14">
        <v>4.5</v>
      </c>
      <c r="B29" s="2">
        <v>2.8291789999999999</v>
      </c>
      <c r="C29" s="2">
        <v>2.1229450000000001</v>
      </c>
      <c r="D29" s="1">
        <f t="shared" si="8"/>
        <v>2.4760619999999998</v>
      </c>
      <c r="E29" s="1">
        <f t="shared" si="9"/>
        <v>0.35311700000000201</v>
      </c>
      <c r="F29" s="2">
        <v>1.4795830000000001</v>
      </c>
      <c r="G29" s="2">
        <v>1.2630209999999999</v>
      </c>
      <c r="H29" s="1">
        <f t="shared" si="10"/>
        <v>1.371302</v>
      </c>
      <c r="I29" s="1">
        <f t="shared" si="11"/>
        <v>0.10828100000000006</v>
      </c>
      <c r="J29" s="87"/>
      <c r="K29" s="6"/>
      <c r="L29" s="6"/>
      <c r="M29" s="6"/>
      <c r="N29" s="6"/>
      <c r="O29" s="6"/>
      <c r="P29" s="6"/>
    </row>
    <row r="30" spans="1:27" x14ac:dyDescent="0.2">
      <c r="A30" s="14">
        <v>6</v>
      </c>
      <c r="B30" s="2">
        <v>2.430536</v>
      </c>
      <c r="C30" s="2">
        <v>1.7948539999999999</v>
      </c>
      <c r="D30" s="1">
        <f t="shared" si="8"/>
        <v>2.112695</v>
      </c>
      <c r="E30" s="1">
        <f t="shared" si="9"/>
        <v>0.31784099999999926</v>
      </c>
      <c r="F30" s="2">
        <v>1.4195</v>
      </c>
      <c r="G30" s="2">
        <v>1.3605259999999999</v>
      </c>
      <c r="H30" s="1">
        <f t="shared" si="10"/>
        <v>1.3900129999999999</v>
      </c>
      <c r="I30" s="1">
        <f t="shared" si="11"/>
        <v>2.9487000000000041E-2</v>
      </c>
      <c r="J30" s="87"/>
      <c r="K30" s="6"/>
      <c r="L30" s="6"/>
      <c r="M30" s="6"/>
      <c r="N30" s="6"/>
      <c r="O30" s="6"/>
      <c r="P30" s="6"/>
    </row>
    <row r="31" spans="1:27" x14ac:dyDescent="0.2">
      <c r="A31" s="14">
        <v>7.5</v>
      </c>
      <c r="B31" s="2">
        <v>1.806519</v>
      </c>
      <c r="C31" s="2">
        <v>1.712636</v>
      </c>
      <c r="D31" s="1">
        <f t="shared" si="8"/>
        <v>1.7595775</v>
      </c>
      <c r="E31" s="1">
        <f t="shared" si="9"/>
        <v>4.6941499999999962E-2</v>
      </c>
      <c r="F31" s="2">
        <v>1.3253600000000001</v>
      </c>
      <c r="G31" s="2">
        <v>1.4256089999999999</v>
      </c>
      <c r="H31" s="1">
        <f t="shared" si="10"/>
        <v>1.3754845</v>
      </c>
      <c r="I31" s="1">
        <f t="shared" si="11"/>
        <v>5.0124499999999905E-2</v>
      </c>
      <c r="J31" s="87"/>
      <c r="K31" s="6"/>
      <c r="L31" s="6"/>
      <c r="M31" s="6"/>
      <c r="N31" s="6"/>
      <c r="O31" s="6"/>
      <c r="P31" s="6"/>
    </row>
    <row r="32" spans="1:27" x14ac:dyDescent="0.2">
      <c r="A32" s="14">
        <v>9</v>
      </c>
      <c r="B32" s="2">
        <v>1.4273880000000001</v>
      </c>
      <c r="C32" s="2">
        <v>1.403108</v>
      </c>
      <c r="D32" s="1">
        <f t="shared" si="8"/>
        <v>1.4152480000000001</v>
      </c>
      <c r="E32" s="1">
        <f t="shared" si="9"/>
        <v>1.2140000000000038E-2</v>
      </c>
      <c r="F32" s="2">
        <v>1.1917850000000001</v>
      </c>
      <c r="G32" s="2">
        <v>1.319817</v>
      </c>
      <c r="H32" s="1">
        <f t="shared" si="10"/>
        <v>1.2558009999999999</v>
      </c>
      <c r="I32" s="1">
        <f t="shared" si="11"/>
        <v>6.4015999999999962E-2</v>
      </c>
      <c r="J32" s="87"/>
      <c r="K32" s="6"/>
      <c r="L32" s="6"/>
      <c r="M32" s="6"/>
      <c r="N32" s="6"/>
      <c r="O32" s="6"/>
      <c r="P32" s="6"/>
    </row>
    <row r="33" spans="1:16" x14ac:dyDescent="0.2">
      <c r="A33" s="14">
        <v>10.5</v>
      </c>
      <c r="B33" s="2">
        <v>1.3306089999999999</v>
      </c>
      <c r="C33" s="2">
        <v>1.308179</v>
      </c>
      <c r="D33" s="1">
        <f t="shared" si="8"/>
        <v>1.319394</v>
      </c>
      <c r="E33" s="1">
        <f t="shared" si="9"/>
        <v>1.1214999999999977E-2</v>
      </c>
      <c r="F33" s="2">
        <v>1.191446</v>
      </c>
      <c r="G33" s="2">
        <v>1.228402</v>
      </c>
      <c r="H33" s="1">
        <f t="shared" si="10"/>
        <v>1.209924</v>
      </c>
      <c r="I33" s="1">
        <f t="shared" si="11"/>
        <v>1.8477999999999994E-2</v>
      </c>
      <c r="J33" s="87"/>
      <c r="K33" s="6"/>
      <c r="L33" s="6"/>
      <c r="M33" s="6"/>
      <c r="N33" s="6"/>
      <c r="O33" s="6"/>
      <c r="P33" s="6"/>
    </row>
    <row r="34" spans="1:16" x14ac:dyDescent="0.2">
      <c r="A34" s="14">
        <v>12</v>
      </c>
      <c r="B34" s="2">
        <v>1.027846</v>
      </c>
      <c r="C34" s="2">
        <v>1.1125799999999999</v>
      </c>
      <c r="D34" s="1">
        <f t="shared" si="8"/>
        <v>1.0702129999999999</v>
      </c>
      <c r="E34" s="1">
        <f t="shared" si="9"/>
        <v>4.2366999999999932E-2</v>
      </c>
      <c r="F34" s="2">
        <v>1.0008349999999999</v>
      </c>
      <c r="G34" s="2">
        <v>1.0825039999999999</v>
      </c>
      <c r="H34" s="1">
        <f t="shared" si="10"/>
        <v>1.0416694999999998</v>
      </c>
      <c r="I34" s="1">
        <f t="shared" si="11"/>
        <v>4.0834499999999989E-2</v>
      </c>
      <c r="J34" s="87"/>
    </row>
    <row r="35" spans="1:16" x14ac:dyDescent="0.2">
      <c r="A35" s="84"/>
      <c r="B35" s="85"/>
      <c r="C35" s="85"/>
      <c r="D35" s="85"/>
      <c r="E35" s="85"/>
      <c r="F35" s="85"/>
      <c r="G35" s="85"/>
      <c r="H35" s="85"/>
      <c r="I35" s="85"/>
      <c r="J35" s="86"/>
    </row>
    <row r="36" spans="1:16" x14ac:dyDescent="0.2">
      <c r="A36" s="81" t="s">
        <v>131</v>
      </c>
      <c r="B36" s="82"/>
      <c r="C36" s="82"/>
      <c r="D36" s="82"/>
      <c r="E36" s="82"/>
      <c r="F36" s="83"/>
      <c r="G36" s="85"/>
      <c r="H36" s="85"/>
      <c r="I36" s="85"/>
      <c r="J36" s="86"/>
    </row>
    <row r="37" spans="1:16" x14ac:dyDescent="0.2">
      <c r="A37" s="15"/>
      <c r="B37" s="2"/>
      <c r="C37" s="2"/>
      <c r="D37" s="2"/>
      <c r="E37" s="2"/>
      <c r="F37" s="2"/>
      <c r="G37" s="85"/>
      <c r="H37" s="85"/>
      <c r="I37" s="85"/>
      <c r="J37" s="86"/>
    </row>
    <row r="38" spans="1:16" x14ac:dyDescent="0.2">
      <c r="A38" s="15" t="s">
        <v>6</v>
      </c>
      <c r="B38" s="2" t="s">
        <v>7</v>
      </c>
      <c r="C38" s="2"/>
      <c r="D38" s="2"/>
      <c r="E38" s="2"/>
      <c r="F38" s="2"/>
      <c r="G38" s="85"/>
      <c r="H38" s="85"/>
      <c r="I38" s="85"/>
      <c r="J38" s="86"/>
    </row>
    <row r="39" spans="1:16" x14ac:dyDescent="0.2">
      <c r="A39" s="15" t="s">
        <v>8</v>
      </c>
      <c r="B39" s="2" t="s">
        <v>9</v>
      </c>
      <c r="C39" s="2"/>
      <c r="D39" s="2"/>
      <c r="E39" s="2"/>
      <c r="F39" s="2"/>
      <c r="G39" s="85"/>
      <c r="H39" s="85"/>
      <c r="I39" s="85"/>
      <c r="J39" s="86"/>
    </row>
    <row r="40" spans="1:16" x14ac:dyDescent="0.2">
      <c r="A40" s="15" t="s">
        <v>10</v>
      </c>
      <c r="B40" s="2">
        <v>0.05</v>
      </c>
      <c r="C40" s="2"/>
      <c r="D40" s="2"/>
      <c r="E40" s="2"/>
      <c r="F40" s="2"/>
      <c r="G40" s="85"/>
      <c r="H40" s="85"/>
      <c r="I40" s="85"/>
      <c r="J40" s="86"/>
    </row>
    <row r="41" spans="1:16" x14ac:dyDescent="0.2">
      <c r="A41" s="15"/>
      <c r="B41" s="2"/>
      <c r="C41" s="2"/>
      <c r="D41" s="2"/>
      <c r="E41" s="2"/>
      <c r="F41" s="2"/>
      <c r="G41" s="85"/>
      <c r="H41" s="85"/>
      <c r="I41" s="85"/>
      <c r="J41" s="86"/>
    </row>
    <row r="42" spans="1:16" x14ac:dyDescent="0.2">
      <c r="A42" s="15" t="s">
        <v>11</v>
      </c>
      <c r="B42" s="2" t="s">
        <v>12</v>
      </c>
      <c r="C42" s="2" t="s">
        <v>13</v>
      </c>
      <c r="D42" s="2" t="s">
        <v>14</v>
      </c>
      <c r="E42" s="2" t="s">
        <v>15</v>
      </c>
      <c r="F42" s="2"/>
      <c r="G42" s="85"/>
      <c r="H42" s="85"/>
      <c r="I42" s="85"/>
      <c r="J42" s="86"/>
    </row>
    <row r="43" spans="1:16" x14ac:dyDescent="0.2">
      <c r="A43" s="15" t="s">
        <v>118</v>
      </c>
      <c r="B43" s="2">
        <v>17.11</v>
      </c>
      <c r="C43" s="2">
        <v>7.6E-3</v>
      </c>
      <c r="D43" s="2" t="s">
        <v>70</v>
      </c>
      <c r="E43" s="2" t="s">
        <v>9</v>
      </c>
      <c r="F43" s="2"/>
      <c r="G43" s="85"/>
      <c r="H43" s="85"/>
      <c r="I43" s="85"/>
      <c r="J43" s="86"/>
    </row>
    <row r="44" spans="1:16" ht="16" thickBot="1" x14ac:dyDescent="0.25">
      <c r="A44" s="51" t="s">
        <v>119</v>
      </c>
      <c r="B44" s="21">
        <v>38.200000000000003</v>
      </c>
      <c r="C44" s="21">
        <v>1.9800000000000002E-2</v>
      </c>
      <c r="D44" s="21" t="s">
        <v>49</v>
      </c>
      <c r="E44" s="21" t="s">
        <v>9</v>
      </c>
      <c r="F44" s="21"/>
      <c r="G44" s="85"/>
      <c r="H44" s="85"/>
      <c r="I44" s="85"/>
      <c r="J44" s="86"/>
    </row>
    <row r="45" spans="1:16" ht="16" thickBot="1" x14ac:dyDescent="0.25">
      <c r="A45" s="53" t="s">
        <v>120</v>
      </c>
      <c r="B45" s="54">
        <v>32.909999999999997</v>
      </c>
      <c r="C45" s="54" t="s">
        <v>17</v>
      </c>
      <c r="D45" s="54" t="s">
        <v>18</v>
      </c>
      <c r="E45" s="54" t="s">
        <v>9</v>
      </c>
      <c r="F45" s="55"/>
      <c r="G45" s="85"/>
      <c r="H45" s="85"/>
      <c r="I45" s="85"/>
      <c r="J45" s="86"/>
    </row>
    <row r="46" spans="1:16" x14ac:dyDescent="0.2">
      <c r="A46" s="52" t="s">
        <v>22</v>
      </c>
      <c r="B46" s="42">
        <v>8.8829999999999991</v>
      </c>
      <c r="C46" s="42">
        <v>6.6699999999999995E-2</v>
      </c>
      <c r="D46" s="42" t="s">
        <v>20</v>
      </c>
      <c r="E46" s="42" t="s">
        <v>21</v>
      </c>
      <c r="F46" s="42"/>
      <c r="G46" s="85"/>
      <c r="H46" s="85"/>
      <c r="I46" s="85"/>
      <c r="J46" s="86"/>
    </row>
    <row r="47" spans="1:16" x14ac:dyDescent="0.2">
      <c r="A47" s="15"/>
      <c r="B47" s="2"/>
      <c r="C47" s="2"/>
      <c r="D47" s="2"/>
      <c r="E47" s="2"/>
      <c r="F47" s="2"/>
      <c r="G47" s="85"/>
      <c r="H47" s="85"/>
      <c r="I47" s="85"/>
      <c r="J47" s="86"/>
    </row>
    <row r="48" spans="1:16" x14ac:dyDescent="0.2">
      <c r="A48" s="15" t="s">
        <v>23</v>
      </c>
      <c r="B48" s="2" t="s">
        <v>24</v>
      </c>
      <c r="C48" s="2" t="s">
        <v>25</v>
      </c>
      <c r="D48" s="2" t="s">
        <v>26</v>
      </c>
      <c r="E48" s="2" t="s">
        <v>27</v>
      </c>
      <c r="F48" s="2" t="s">
        <v>13</v>
      </c>
      <c r="G48" s="85"/>
      <c r="H48" s="85"/>
      <c r="I48" s="85"/>
      <c r="J48" s="86"/>
    </row>
    <row r="49" spans="1:10" x14ac:dyDescent="0.2">
      <c r="A49" s="15" t="s">
        <v>118</v>
      </c>
      <c r="B49" s="2">
        <v>1.0680000000000001</v>
      </c>
      <c r="C49" s="2">
        <v>7</v>
      </c>
      <c r="D49" s="2">
        <v>0.15260000000000001</v>
      </c>
      <c r="E49" s="2" t="s">
        <v>121</v>
      </c>
      <c r="F49" s="2" t="s">
        <v>122</v>
      </c>
      <c r="G49" s="85"/>
      <c r="H49" s="85"/>
      <c r="I49" s="85"/>
      <c r="J49" s="86"/>
    </row>
    <row r="50" spans="1:10" x14ac:dyDescent="0.2">
      <c r="A50" s="15" t="s">
        <v>119</v>
      </c>
      <c r="B50" s="2">
        <v>2.3860000000000001</v>
      </c>
      <c r="C50" s="2">
        <v>7</v>
      </c>
      <c r="D50" s="2">
        <v>0.34079999999999999</v>
      </c>
      <c r="E50" s="2" t="s">
        <v>123</v>
      </c>
      <c r="F50" s="2" t="s">
        <v>124</v>
      </c>
      <c r="G50" s="85"/>
      <c r="H50" s="85"/>
      <c r="I50" s="85"/>
      <c r="J50" s="86"/>
    </row>
    <row r="51" spans="1:10" x14ac:dyDescent="0.2">
      <c r="A51" s="15" t="s">
        <v>120</v>
      </c>
      <c r="B51" s="2">
        <v>2.0550000000000002</v>
      </c>
      <c r="C51" s="2">
        <v>1</v>
      </c>
      <c r="D51" s="2">
        <v>2.0550000000000002</v>
      </c>
      <c r="E51" s="2" t="s">
        <v>125</v>
      </c>
      <c r="F51" s="2" t="s">
        <v>28</v>
      </c>
      <c r="G51" s="85"/>
      <c r="H51" s="85"/>
      <c r="I51" s="85"/>
      <c r="J51" s="86"/>
    </row>
    <row r="52" spans="1:10" x14ac:dyDescent="0.2">
      <c r="A52" s="15" t="s">
        <v>22</v>
      </c>
      <c r="B52" s="2">
        <v>0.55469999999999997</v>
      </c>
      <c r="C52" s="2">
        <v>8</v>
      </c>
      <c r="D52" s="2">
        <v>6.9330000000000003E-2</v>
      </c>
      <c r="E52" s="2" t="s">
        <v>126</v>
      </c>
      <c r="F52" s="2" t="s">
        <v>127</v>
      </c>
      <c r="G52" s="85"/>
      <c r="H52" s="85"/>
      <c r="I52" s="85"/>
      <c r="J52" s="86"/>
    </row>
    <row r="53" spans="1:10" x14ac:dyDescent="0.2">
      <c r="A53" s="15" t="s">
        <v>29</v>
      </c>
      <c r="B53" s="2">
        <v>0.1807</v>
      </c>
      <c r="C53" s="2">
        <v>8</v>
      </c>
      <c r="D53" s="2">
        <v>2.2589999999999999E-2</v>
      </c>
      <c r="E53" s="2"/>
      <c r="F53" s="2"/>
      <c r="G53" s="85"/>
      <c r="H53" s="85"/>
      <c r="I53" s="85"/>
      <c r="J53" s="86"/>
    </row>
    <row r="54" spans="1:10" x14ac:dyDescent="0.2">
      <c r="A54" s="15"/>
      <c r="B54" s="2"/>
      <c r="C54" s="2"/>
      <c r="D54" s="2"/>
      <c r="E54" s="2"/>
      <c r="F54" s="2"/>
      <c r="G54" s="85"/>
      <c r="H54" s="85"/>
      <c r="I54" s="85"/>
      <c r="J54" s="86"/>
    </row>
    <row r="55" spans="1:10" x14ac:dyDescent="0.2">
      <c r="A55" s="15" t="s">
        <v>30</v>
      </c>
      <c r="B55" s="2"/>
      <c r="C55" s="2"/>
      <c r="D55" s="2"/>
      <c r="E55" s="2"/>
      <c r="F55" s="2"/>
      <c r="G55" s="85"/>
      <c r="H55" s="85"/>
      <c r="I55" s="85"/>
      <c r="J55" s="86"/>
    </row>
    <row r="56" spans="1:10" x14ac:dyDescent="0.2">
      <c r="A56" s="15" t="s">
        <v>83</v>
      </c>
      <c r="B56" s="2">
        <v>1.79</v>
      </c>
      <c r="C56" s="2"/>
      <c r="D56" s="2"/>
      <c r="E56" s="2"/>
      <c r="F56" s="2"/>
      <c r="G56" s="85"/>
      <c r="H56" s="85"/>
      <c r="I56" s="85"/>
      <c r="J56" s="86"/>
    </row>
    <row r="57" spans="1:10" x14ac:dyDescent="0.2">
      <c r="A57" s="15" t="s">
        <v>84</v>
      </c>
      <c r="B57" s="2">
        <v>1.2829999999999999</v>
      </c>
      <c r="C57" s="2"/>
      <c r="D57" s="2"/>
      <c r="E57" s="2"/>
      <c r="F57" s="2"/>
      <c r="G57" s="85"/>
      <c r="H57" s="85"/>
      <c r="I57" s="85"/>
      <c r="J57" s="86"/>
    </row>
    <row r="58" spans="1:10" x14ac:dyDescent="0.2">
      <c r="A58" s="15" t="s">
        <v>31</v>
      </c>
      <c r="B58" s="2">
        <v>0.50690000000000002</v>
      </c>
      <c r="C58" s="2"/>
      <c r="D58" s="2"/>
      <c r="E58" s="2"/>
      <c r="F58" s="2"/>
      <c r="G58" s="85"/>
      <c r="H58" s="85"/>
      <c r="I58" s="85"/>
      <c r="J58" s="86"/>
    </row>
    <row r="59" spans="1:10" x14ac:dyDescent="0.2">
      <c r="A59" s="15" t="s">
        <v>32</v>
      </c>
      <c r="B59" s="2">
        <v>5.314E-2</v>
      </c>
      <c r="C59" s="2"/>
      <c r="D59" s="2"/>
      <c r="E59" s="2"/>
      <c r="F59" s="2"/>
      <c r="G59" s="85"/>
      <c r="H59" s="85"/>
      <c r="I59" s="85"/>
      <c r="J59" s="86"/>
    </row>
    <row r="60" spans="1:10" x14ac:dyDescent="0.2">
      <c r="A60" s="15" t="s">
        <v>33</v>
      </c>
      <c r="B60" s="2" t="s">
        <v>128</v>
      </c>
      <c r="C60" s="2"/>
      <c r="D60" s="2"/>
      <c r="E60" s="2"/>
      <c r="F60" s="2"/>
      <c r="G60" s="85"/>
      <c r="H60" s="85"/>
      <c r="I60" s="85"/>
      <c r="J60" s="86"/>
    </row>
    <row r="61" spans="1:10" x14ac:dyDescent="0.2">
      <c r="A61" s="15"/>
      <c r="B61" s="2"/>
      <c r="C61" s="2"/>
      <c r="D61" s="2"/>
      <c r="E61" s="2"/>
      <c r="F61" s="2"/>
      <c r="G61" s="85"/>
      <c r="H61" s="85"/>
      <c r="I61" s="85"/>
      <c r="J61" s="86"/>
    </row>
    <row r="62" spans="1:10" x14ac:dyDescent="0.2">
      <c r="A62" s="15" t="s">
        <v>34</v>
      </c>
      <c r="B62" s="2"/>
      <c r="C62" s="2"/>
      <c r="D62" s="2"/>
      <c r="E62" s="2"/>
      <c r="F62" s="2"/>
      <c r="G62" s="85"/>
      <c r="H62" s="85"/>
      <c r="I62" s="85"/>
      <c r="J62" s="86"/>
    </row>
    <row r="63" spans="1:10" x14ac:dyDescent="0.2">
      <c r="A63" s="15" t="s">
        <v>129</v>
      </c>
      <c r="B63" s="2">
        <v>2</v>
      </c>
      <c r="C63" s="2"/>
      <c r="D63" s="2"/>
      <c r="E63" s="2"/>
      <c r="F63" s="2"/>
      <c r="G63" s="85"/>
      <c r="H63" s="85"/>
      <c r="I63" s="85"/>
      <c r="J63" s="86"/>
    </row>
    <row r="64" spans="1:10" x14ac:dyDescent="0.2">
      <c r="A64" s="15" t="s">
        <v>130</v>
      </c>
      <c r="B64" s="2">
        <v>8</v>
      </c>
      <c r="C64" s="2"/>
      <c r="D64" s="2"/>
      <c r="E64" s="2"/>
      <c r="F64" s="2"/>
      <c r="G64" s="85"/>
      <c r="H64" s="85"/>
      <c r="I64" s="85"/>
      <c r="J64" s="86"/>
    </row>
    <row r="65" spans="1:10" x14ac:dyDescent="0.2">
      <c r="A65" s="15" t="s">
        <v>36</v>
      </c>
      <c r="B65" s="2">
        <v>16</v>
      </c>
      <c r="C65" s="2"/>
      <c r="D65" s="2"/>
      <c r="E65" s="2"/>
      <c r="F65" s="2"/>
      <c r="G65" s="85"/>
      <c r="H65" s="85"/>
      <c r="I65" s="85"/>
      <c r="J65" s="86"/>
    </row>
    <row r="66" spans="1:10" x14ac:dyDescent="0.2">
      <c r="A66" s="15" t="s">
        <v>37</v>
      </c>
      <c r="B66" s="2">
        <v>0</v>
      </c>
      <c r="C66" s="2"/>
      <c r="D66" s="2"/>
      <c r="E66" s="2"/>
      <c r="F66" s="2"/>
      <c r="G66" s="85"/>
      <c r="H66" s="85"/>
      <c r="I66" s="85"/>
      <c r="J66" s="86"/>
    </row>
    <row r="67" spans="1:10" x14ac:dyDescent="0.2">
      <c r="A67" s="78"/>
      <c r="B67" s="79"/>
      <c r="C67" s="79"/>
      <c r="D67" s="79"/>
      <c r="E67" s="79"/>
      <c r="F67" s="79"/>
      <c r="G67" s="85"/>
      <c r="H67" s="85"/>
      <c r="I67" s="85"/>
      <c r="J67" s="86"/>
    </row>
    <row r="68" spans="1:10" x14ac:dyDescent="0.2">
      <c r="A68" s="81" t="s">
        <v>148</v>
      </c>
      <c r="B68" s="82"/>
      <c r="C68" s="82"/>
      <c r="D68" s="82"/>
      <c r="E68" s="82"/>
      <c r="F68" s="82"/>
      <c r="G68" s="82"/>
      <c r="H68" s="82"/>
      <c r="I68" s="83"/>
      <c r="J68" s="87"/>
    </row>
    <row r="69" spans="1:10" x14ac:dyDescent="0.2">
      <c r="A69" s="15"/>
      <c r="B69" s="2"/>
      <c r="C69" s="2"/>
      <c r="D69" s="2"/>
      <c r="E69" s="2"/>
      <c r="F69" s="2"/>
      <c r="G69" s="2"/>
      <c r="H69" s="2"/>
      <c r="I69" s="2"/>
      <c r="J69" s="87"/>
    </row>
    <row r="70" spans="1:10" x14ac:dyDescent="0.2">
      <c r="A70" s="15" t="s">
        <v>39</v>
      </c>
      <c r="B70" s="2">
        <v>1</v>
      </c>
      <c r="C70" s="2"/>
      <c r="D70" s="2"/>
      <c r="E70" s="2"/>
      <c r="F70" s="2"/>
      <c r="G70" s="2"/>
      <c r="H70" s="2"/>
      <c r="I70" s="2"/>
      <c r="J70" s="87"/>
    </row>
    <row r="71" spans="1:10" x14ac:dyDescent="0.2">
      <c r="A71" s="15" t="s">
        <v>40</v>
      </c>
      <c r="B71" s="2">
        <v>8</v>
      </c>
      <c r="C71" s="2"/>
      <c r="D71" s="2"/>
      <c r="E71" s="2"/>
      <c r="F71" s="2"/>
      <c r="G71" s="2"/>
      <c r="H71" s="2"/>
      <c r="I71" s="2"/>
      <c r="J71" s="87"/>
    </row>
    <row r="72" spans="1:10" x14ac:dyDescent="0.2">
      <c r="A72" s="15" t="s">
        <v>10</v>
      </c>
      <c r="B72" s="2">
        <v>0.05</v>
      </c>
      <c r="C72" s="2"/>
      <c r="D72" s="2"/>
      <c r="E72" s="2"/>
      <c r="F72" s="2"/>
      <c r="G72" s="2"/>
      <c r="H72" s="2"/>
      <c r="I72" s="2"/>
      <c r="J72" s="87"/>
    </row>
    <row r="73" spans="1:10" x14ac:dyDescent="0.2">
      <c r="A73" s="15"/>
      <c r="B73" s="2"/>
      <c r="C73" s="2"/>
      <c r="D73" s="2"/>
      <c r="E73" s="2"/>
      <c r="F73" s="2"/>
      <c r="G73" s="2"/>
      <c r="H73" s="2"/>
      <c r="I73" s="2"/>
      <c r="J73" s="87"/>
    </row>
    <row r="74" spans="1:10" x14ac:dyDescent="0.2">
      <c r="A74" s="15" t="s">
        <v>41</v>
      </c>
      <c r="B74" s="2" t="s">
        <v>42</v>
      </c>
      <c r="C74" s="2" t="s">
        <v>43</v>
      </c>
      <c r="D74" s="2" t="s">
        <v>44</v>
      </c>
      <c r="E74" s="2" t="s">
        <v>45</v>
      </c>
      <c r="F74" s="2" t="s">
        <v>46</v>
      </c>
      <c r="G74" s="2"/>
      <c r="H74" s="2"/>
      <c r="I74" s="2"/>
      <c r="J74" s="87"/>
    </row>
    <row r="75" spans="1:10" x14ac:dyDescent="0.2">
      <c r="A75" s="15"/>
      <c r="B75" s="2"/>
      <c r="C75" s="2"/>
      <c r="D75" s="2"/>
      <c r="E75" s="2"/>
      <c r="F75" s="2"/>
      <c r="G75" s="2"/>
      <c r="H75" s="2"/>
      <c r="I75" s="2"/>
      <c r="J75" s="87"/>
    </row>
    <row r="76" spans="1:10" x14ac:dyDescent="0.2">
      <c r="A76" s="15" t="s">
        <v>86</v>
      </c>
      <c r="B76" s="2"/>
      <c r="C76" s="2"/>
      <c r="D76" s="2"/>
      <c r="E76" s="2"/>
      <c r="F76" s="2"/>
      <c r="G76" s="2"/>
      <c r="H76" s="2"/>
      <c r="I76" s="2"/>
      <c r="J76" s="87"/>
    </row>
    <row r="77" spans="1:10" x14ac:dyDescent="0.2">
      <c r="A77" s="15" t="s">
        <v>132</v>
      </c>
      <c r="B77" s="2">
        <v>0.7651</v>
      </c>
      <c r="C77" s="2" t="s">
        <v>133</v>
      </c>
      <c r="D77" s="2" t="s">
        <v>9</v>
      </c>
      <c r="E77" s="2" t="s">
        <v>70</v>
      </c>
      <c r="F77" s="2">
        <v>7.4999999999999997E-3</v>
      </c>
      <c r="G77" s="2"/>
      <c r="H77" s="2"/>
      <c r="I77" s="2"/>
      <c r="J77" s="87"/>
    </row>
    <row r="78" spans="1:10" x14ac:dyDescent="0.2">
      <c r="A78" s="15" t="s">
        <v>134</v>
      </c>
      <c r="B78" s="2">
        <v>0.78069999999999995</v>
      </c>
      <c r="C78" s="2" t="s">
        <v>135</v>
      </c>
      <c r="D78" s="2" t="s">
        <v>9</v>
      </c>
      <c r="E78" s="2" t="s">
        <v>70</v>
      </c>
      <c r="F78" s="2">
        <v>6.6E-3</v>
      </c>
      <c r="G78" s="2"/>
      <c r="H78" s="2"/>
      <c r="I78" s="2"/>
      <c r="J78" s="87"/>
    </row>
    <row r="79" spans="1:10" x14ac:dyDescent="0.2">
      <c r="A79" s="15" t="s">
        <v>136</v>
      </c>
      <c r="B79" s="2">
        <v>1.105</v>
      </c>
      <c r="C79" s="2" t="s">
        <v>137</v>
      </c>
      <c r="D79" s="2" t="s">
        <v>9</v>
      </c>
      <c r="E79" s="2" t="s">
        <v>16</v>
      </c>
      <c r="F79" s="2">
        <v>5.9999999999999995E-4</v>
      </c>
      <c r="G79" s="2"/>
      <c r="H79" s="2"/>
      <c r="I79" s="2"/>
      <c r="J79" s="87"/>
    </row>
    <row r="80" spans="1:10" x14ac:dyDescent="0.2">
      <c r="A80" s="15" t="s">
        <v>138</v>
      </c>
      <c r="B80" s="2">
        <v>0.72270000000000001</v>
      </c>
      <c r="C80" s="2" t="s">
        <v>139</v>
      </c>
      <c r="D80" s="2" t="s">
        <v>9</v>
      </c>
      <c r="E80" s="2" t="s">
        <v>49</v>
      </c>
      <c r="F80" s="2">
        <v>1.0699999999999999E-2</v>
      </c>
      <c r="G80" s="2"/>
      <c r="H80" s="2"/>
      <c r="I80" s="2"/>
      <c r="J80" s="87"/>
    </row>
    <row r="81" spans="1:10" x14ac:dyDescent="0.2">
      <c r="A81" s="15" t="s">
        <v>140</v>
      </c>
      <c r="B81" s="2">
        <v>0.3841</v>
      </c>
      <c r="C81" s="2" t="s">
        <v>141</v>
      </c>
      <c r="D81" s="2" t="s">
        <v>21</v>
      </c>
      <c r="E81" s="2" t="s">
        <v>20</v>
      </c>
      <c r="F81" s="2">
        <v>0.27110000000000001</v>
      </c>
      <c r="G81" s="2"/>
      <c r="H81" s="2"/>
      <c r="I81" s="2"/>
      <c r="J81" s="87"/>
    </row>
    <row r="82" spans="1:10" x14ac:dyDescent="0.2">
      <c r="A82" s="15" t="s">
        <v>142</v>
      </c>
      <c r="B82" s="2">
        <v>0.15939999999999999</v>
      </c>
      <c r="C82" s="2" t="s">
        <v>143</v>
      </c>
      <c r="D82" s="2" t="s">
        <v>21</v>
      </c>
      <c r="E82" s="2" t="s">
        <v>20</v>
      </c>
      <c r="F82" s="2" t="s">
        <v>51</v>
      </c>
      <c r="G82" s="2"/>
      <c r="H82" s="2"/>
      <c r="I82" s="2"/>
      <c r="J82" s="87"/>
    </row>
    <row r="83" spans="1:10" x14ac:dyDescent="0.2">
      <c r="A83" s="15" t="s">
        <v>144</v>
      </c>
      <c r="B83" s="2">
        <v>0.1095</v>
      </c>
      <c r="C83" s="2" t="s">
        <v>145</v>
      </c>
      <c r="D83" s="2" t="s">
        <v>21</v>
      </c>
      <c r="E83" s="2" t="s">
        <v>20</v>
      </c>
      <c r="F83" s="2" t="s">
        <v>51</v>
      </c>
      <c r="G83" s="2"/>
      <c r="H83" s="2"/>
      <c r="I83" s="2"/>
      <c r="J83" s="87"/>
    </row>
    <row r="84" spans="1:10" x14ac:dyDescent="0.2">
      <c r="A84" s="15" t="s">
        <v>146</v>
      </c>
      <c r="B84" s="2">
        <v>2.8539999999999999E-2</v>
      </c>
      <c r="C84" s="2" t="s">
        <v>147</v>
      </c>
      <c r="D84" s="2" t="s">
        <v>21</v>
      </c>
      <c r="E84" s="2" t="s">
        <v>20</v>
      </c>
      <c r="F84" s="2" t="s">
        <v>51</v>
      </c>
      <c r="G84" s="2"/>
      <c r="H84" s="2"/>
      <c r="I84" s="2"/>
      <c r="J84" s="87"/>
    </row>
    <row r="85" spans="1:10" x14ac:dyDescent="0.2">
      <c r="A85" s="15"/>
      <c r="B85" s="2"/>
      <c r="C85" s="2"/>
      <c r="D85" s="2"/>
      <c r="E85" s="2"/>
      <c r="F85" s="2"/>
      <c r="G85" s="2"/>
      <c r="H85" s="2"/>
      <c r="I85" s="2"/>
      <c r="J85" s="87"/>
    </row>
    <row r="86" spans="1:10" x14ac:dyDescent="0.2">
      <c r="A86" s="15"/>
      <c r="B86" s="2"/>
      <c r="C86" s="2"/>
      <c r="D86" s="2"/>
      <c r="E86" s="2"/>
      <c r="F86" s="2"/>
      <c r="G86" s="2"/>
      <c r="H86" s="2"/>
      <c r="I86" s="2"/>
      <c r="J86" s="87"/>
    </row>
    <row r="87" spans="1:10" x14ac:dyDescent="0.2">
      <c r="A87" s="15" t="s">
        <v>53</v>
      </c>
      <c r="B87" s="2" t="s">
        <v>54</v>
      </c>
      <c r="C87" s="2" t="s">
        <v>55</v>
      </c>
      <c r="D87" s="2" t="s">
        <v>42</v>
      </c>
      <c r="E87" s="2" t="s">
        <v>56</v>
      </c>
      <c r="F87" s="2" t="s">
        <v>57</v>
      </c>
      <c r="G87" s="2" t="s">
        <v>58</v>
      </c>
      <c r="H87" s="2" t="s">
        <v>59</v>
      </c>
      <c r="I87" s="2" t="s">
        <v>25</v>
      </c>
      <c r="J87" s="87"/>
    </row>
    <row r="88" spans="1:10" x14ac:dyDescent="0.2">
      <c r="A88" s="15"/>
      <c r="B88" s="2"/>
      <c r="C88" s="2"/>
      <c r="D88" s="2"/>
      <c r="E88" s="2"/>
      <c r="F88" s="2"/>
      <c r="G88" s="2"/>
      <c r="H88" s="2"/>
      <c r="I88" s="2"/>
      <c r="J88" s="87"/>
    </row>
    <row r="89" spans="1:10" x14ac:dyDescent="0.2">
      <c r="A89" s="15" t="s">
        <v>86</v>
      </c>
      <c r="B89" s="2"/>
      <c r="C89" s="2"/>
      <c r="D89" s="2"/>
      <c r="E89" s="2"/>
      <c r="F89" s="2"/>
      <c r="G89" s="2"/>
      <c r="H89" s="2"/>
      <c r="I89" s="2"/>
      <c r="J89" s="87"/>
    </row>
    <row r="90" spans="1:10" x14ac:dyDescent="0.2">
      <c r="A90" s="15" t="s">
        <v>132</v>
      </c>
      <c r="B90" s="2">
        <v>2.0390000000000001</v>
      </c>
      <c r="C90" s="2">
        <v>1.2729999999999999</v>
      </c>
      <c r="D90" s="2">
        <v>0.7651</v>
      </c>
      <c r="E90" s="2">
        <v>0.15029999999999999</v>
      </c>
      <c r="F90" s="2">
        <v>2</v>
      </c>
      <c r="G90" s="2">
        <v>2</v>
      </c>
      <c r="H90" s="2">
        <v>5.09</v>
      </c>
      <c r="I90" s="2">
        <v>8</v>
      </c>
      <c r="J90" s="87"/>
    </row>
    <row r="91" spans="1:10" x14ac:dyDescent="0.2">
      <c r="A91" s="15" t="s">
        <v>134</v>
      </c>
      <c r="B91" s="2">
        <v>2.1259999999999999</v>
      </c>
      <c r="C91" s="2">
        <v>1.3460000000000001</v>
      </c>
      <c r="D91" s="2">
        <v>0.78069999999999995</v>
      </c>
      <c r="E91" s="2">
        <v>0.15029999999999999</v>
      </c>
      <c r="F91" s="2">
        <v>2</v>
      </c>
      <c r="G91" s="2">
        <v>2</v>
      </c>
      <c r="H91" s="2">
        <v>5.194</v>
      </c>
      <c r="I91" s="2">
        <v>8</v>
      </c>
      <c r="J91" s="87"/>
    </row>
    <row r="92" spans="1:10" x14ac:dyDescent="0.2">
      <c r="A92" s="15" t="s">
        <v>136</v>
      </c>
      <c r="B92" s="2">
        <v>2.476</v>
      </c>
      <c r="C92" s="2">
        <v>1.371</v>
      </c>
      <c r="D92" s="2">
        <v>1.105</v>
      </c>
      <c r="E92" s="2">
        <v>0.15029999999999999</v>
      </c>
      <c r="F92" s="2">
        <v>2</v>
      </c>
      <c r="G92" s="2">
        <v>2</v>
      </c>
      <c r="H92" s="2">
        <v>7.35</v>
      </c>
      <c r="I92" s="2">
        <v>8</v>
      </c>
      <c r="J92" s="87"/>
    </row>
    <row r="93" spans="1:10" x14ac:dyDescent="0.2">
      <c r="A93" s="15" t="s">
        <v>138</v>
      </c>
      <c r="B93" s="2">
        <v>2.113</v>
      </c>
      <c r="C93" s="2">
        <v>1.39</v>
      </c>
      <c r="D93" s="2">
        <v>0.72270000000000001</v>
      </c>
      <c r="E93" s="2">
        <v>0.15029999999999999</v>
      </c>
      <c r="F93" s="2">
        <v>2</v>
      </c>
      <c r="G93" s="2">
        <v>2</v>
      </c>
      <c r="H93" s="2">
        <v>4.8079999999999998</v>
      </c>
      <c r="I93" s="2">
        <v>8</v>
      </c>
      <c r="J93" s="87"/>
    </row>
    <row r="94" spans="1:10" x14ac:dyDescent="0.2">
      <c r="A94" s="15" t="s">
        <v>140</v>
      </c>
      <c r="B94" s="2">
        <v>1.76</v>
      </c>
      <c r="C94" s="2">
        <v>1.375</v>
      </c>
      <c r="D94" s="2">
        <v>0.3841</v>
      </c>
      <c r="E94" s="2">
        <v>0.15029999999999999</v>
      </c>
      <c r="F94" s="2">
        <v>2</v>
      </c>
      <c r="G94" s="2">
        <v>2</v>
      </c>
      <c r="H94" s="2">
        <v>2.5550000000000002</v>
      </c>
      <c r="I94" s="2">
        <v>8</v>
      </c>
      <c r="J94" s="87"/>
    </row>
    <row r="95" spans="1:10" x14ac:dyDescent="0.2">
      <c r="A95" s="15" t="s">
        <v>142</v>
      </c>
      <c r="B95" s="2">
        <v>1.415</v>
      </c>
      <c r="C95" s="2">
        <v>1.256</v>
      </c>
      <c r="D95" s="2">
        <v>0.15939999999999999</v>
      </c>
      <c r="E95" s="2">
        <v>0.15029999999999999</v>
      </c>
      <c r="F95" s="2">
        <v>2</v>
      </c>
      <c r="G95" s="2">
        <v>2</v>
      </c>
      <c r="H95" s="2">
        <v>1.0609999999999999</v>
      </c>
      <c r="I95" s="2">
        <v>8</v>
      </c>
      <c r="J95" s="87"/>
    </row>
    <row r="96" spans="1:10" x14ac:dyDescent="0.2">
      <c r="A96" s="15" t="s">
        <v>144</v>
      </c>
      <c r="B96" s="2">
        <v>1.319</v>
      </c>
      <c r="C96" s="2">
        <v>1.21</v>
      </c>
      <c r="D96" s="2">
        <v>0.1095</v>
      </c>
      <c r="E96" s="2">
        <v>0.15029999999999999</v>
      </c>
      <c r="F96" s="2">
        <v>2</v>
      </c>
      <c r="G96" s="2">
        <v>2</v>
      </c>
      <c r="H96" s="2">
        <v>0.72829999999999995</v>
      </c>
      <c r="I96" s="2">
        <v>8</v>
      </c>
      <c r="J96" s="87"/>
    </row>
    <row r="97" spans="1:10" ht="16" thickBot="1" x14ac:dyDescent="0.25">
      <c r="A97" s="16" t="s">
        <v>146</v>
      </c>
      <c r="B97" s="17">
        <v>1.07</v>
      </c>
      <c r="C97" s="17">
        <v>1.042</v>
      </c>
      <c r="D97" s="17">
        <v>2.8539999999999999E-2</v>
      </c>
      <c r="E97" s="17">
        <v>0.15029999999999999</v>
      </c>
      <c r="F97" s="17">
        <v>2</v>
      </c>
      <c r="G97" s="17">
        <v>2</v>
      </c>
      <c r="H97" s="17">
        <v>0.18990000000000001</v>
      </c>
      <c r="I97" s="17">
        <v>8</v>
      </c>
      <c r="J97" s="88"/>
    </row>
  </sheetData>
  <mergeCells count="13">
    <mergeCell ref="A68:I68"/>
    <mergeCell ref="A35:J35"/>
    <mergeCell ref="G36:J67"/>
    <mergeCell ref="J68:J97"/>
    <mergeCell ref="J25:J34"/>
    <mergeCell ref="B2:M2"/>
    <mergeCell ref="P2:AF2"/>
    <mergeCell ref="B13:M13"/>
    <mergeCell ref="P13:AA13"/>
    <mergeCell ref="A67:F67"/>
    <mergeCell ref="B25:E25"/>
    <mergeCell ref="F25:I25"/>
    <mergeCell ref="A36:F3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555B0-7BB3-4344-904B-5F878E881054}">
  <dimension ref="A2:AF98"/>
  <sheetViews>
    <sheetView topLeftCell="A45" zoomScale="69" zoomScaleNormal="69" workbookViewId="0">
      <selection activeCell="A46" sqref="A46:F46"/>
    </sheetView>
  </sheetViews>
  <sheetFormatPr baseColWidth="10" defaultColWidth="8.83203125" defaultRowHeight="15" x14ac:dyDescent="0.2"/>
  <cols>
    <col min="1" max="1" width="71" customWidth="1"/>
    <col min="2" max="2" width="40.83203125" customWidth="1"/>
    <col min="3" max="3" width="16.33203125" customWidth="1"/>
    <col min="4" max="4" width="23.33203125" customWidth="1"/>
    <col min="5" max="5" width="22.5" customWidth="1"/>
    <col min="6" max="6" width="13.5" customWidth="1"/>
    <col min="7" max="7" width="14.5" customWidth="1"/>
    <col min="15" max="15" width="21.1640625" customWidth="1"/>
  </cols>
  <sheetData>
    <row r="2" spans="1:32" x14ac:dyDescent="0.2">
      <c r="A2" s="4" t="s">
        <v>3</v>
      </c>
      <c r="B2" s="90" t="s">
        <v>149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O2" s="4" t="s">
        <v>3</v>
      </c>
      <c r="P2" s="90" t="s">
        <v>150</v>
      </c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x14ac:dyDescent="0.2">
      <c r="A3" s="1" t="s">
        <v>111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  <c r="G3" s="1" t="s">
        <v>77</v>
      </c>
      <c r="H3" s="1" t="s">
        <v>78</v>
      </c>
      <c r="I3" s="1" t="s">
        <v>79</v>
      </c>
      <c r="J3" s="1" t="s">
        <v>102</v>
      </c>
      <c r="K3" s="1" t="s">
        <v>103</v>
      </c>
      <c r="L3" s="1" t="s">
        <v>71</v>
      </c>
      <c r="M3" s="1" t="s">
        <v>62</v>
      </c>
      <c r="O3" s="1" t="s">
        <v>111</v>
      </c>
      <c r="P3" s="1" t="s">
        <v>72</v>
      </c>
      <c r="Q3" s="1" t="s">
        <v>73</v>
      </c>
      <c r="R3" s="1" t="s">
        <v>74</v>
      </c>
      <c r="S3" s="1" t="s">
        <v>75</v>
      </c>
      <c r="T3" s="1" t="s">
        <v>76</v>
      </c>
      <c r="U3" s="1" t="s">
        <v>77</v>
      </c>
      <c r="V3" s="1" t="s">
        <v>78</v>
      </c>
      <c r="W3" s="1" t="s">
        <v>79</v>
      </c>
      <c r="X3" s="1" t="s">
        <v>102</v>
      </c>
      <c r="Y3" s="1" t="s">
        <v>103</v>
      </c>
      <c r="Z3" s="1" t="s">
        <v>104</v>
      </c>
      <c r="AA3" s="1" t="s">
        <v>114</v>
      </c>
      <c r="AB3" s="1" t="s">
        <v>115</v>
      </c>
      <c r="AC3" s="1" t="s">
        <v>116</v>
      </c>
      <c r="AD3" s="1" t="s">
        <v>117</v>
      </c>
      <c r="AE3" s="1" t="s">
        <v>71</v>
      </c>
      <c r="AF3" s="1" t="s">
        <v>62</v>
      </c>
    </row>
    <row r="4" spans="1:32" x14ac:dyDescent="0.2">
      <c r="A4" s="2">
        <v>1.5</v>
      </c>
      <c r="B4" s="2">
        <v>1.306805</v>
      </c>
      <c r="C4" s="2"/>
      <c r="D4" s="2"/>
      <c r="E4" s="2"/>
      <c r="F4" s="2"/>
      <c r="G4" s="2"/>
      <c r="H4" s="2">
        <v>1.1263879999999999</v>
      </c>
      <c r="I4" s="2">
        <v>1.4351750000000001</v>
      </c>
      <c r="J4" s="2"/>
      <c r="K4" s="2"/>
      <c r="L4" s="1">
        <f>AVERAGE(B4:K4)</f>
        <v>1.2894560000000002</v>
      </c>
      <c r="M4" s="1">
        <f>_xlfn.STDEV.S(B4:K4)</f>
        <v>0.15512283420889403</v>
      </c>
      <c r="O4" s="2">
        <v>1.5</v>
      </c>
      <c r="P4" s="2">
        <v>1</v>
      </c>
      <c r="Q4" s="2">
        <v>1.069671</v>
      </c>
      <c r="R4" s="2">
        <v>1.2280500000000001</v>
      </c>
      <c r="S4" s="2">
        <v>1</v>
      </c>
      <c r="T4" s="2">
        <v>2.0965739999999999</v>
      </c>
      <c r="U4" s="2">
        <v>1.20913</v>
      </c>
      <c r="V4" s="2">
        <v>1</v>
      </c>
      <c r="W4" s="2">
        <v>1.187006</v>
      </c>
      <c r="X4" s="2">
        <v>1.307523</v>
      </c>
      <c r="Y4" s="2">
        <v>1</v>
      </c>
      <c r="Z4" s="1">
        <v>1.185918</v>
      </c>
      <c r="AA4" s="1">
        <v>1.0128539999999999</v>
      </c>
      <c r="AB4" s="1">
        <v>1</v>
      </c>
      <c r="AC4" s="1">
        <v>1.0216149999999999</v>
      </c>
      <c r="AD4" s="1">
        <v>1.0264470000000001</v>
      </c>
      <c r="AE4" s="1">
        <f>AVERAGE(P4:AD4)</f>
        <v>1.1563192</v>
      </c>
      <c r="AF4" s="1">
        <f>_xlfn.STDEV.S(P4:AD4)</f>
        <v>0.28055740187124406</v>
      </c>
    </row>
    <row r="5" spans="1:32" x14ac:dyDescent="0.2">
      <c r="A5" s="2">
        <v>3</v>
      </c>
      <c r="B5" s="2">
        <v>1.8693569999999999</v>
      </c>
      <c r="C5" s="2">
        <v>4.2182950000000003</v>
      </c>
      <c r="D5" s="2">
        <v>1</v>
      </c>
      <c r="E5" s="2">
        <v>1.717846</v>
      </c>
      <c r="F5" s="2">
        <v>2.115472</v>
      </c>
      <c r="G5" s="2">
        <v>2.115472</v>
      </c>
      <c r="H5" s="2">
        <v>1.2232179999999999</v>
      </c>
      <c r="I5" s="2">
        <v>1.5624819999999999</v>
      </c>
      <c r="J5" s="2">
        <v>1.4790449999999999</v>
      </c>
      <c r="K5" s="2">
        <v>2.9551430000000001</v>
      </c>
      <c r="L5" s="1">
        <f t="shared" ref="L5:L11" si="0">AVERAGE(B5:K5)</f>
        <v>2.025633</v>
      </c>
      <c r="M5" s="1">
        <f t="shared" ref="M5:M11" si="1">_xlfn.STDEV.S(B5:K5)</f>
        <v>0.9437580184907336</v>
      </c>
      <c r="O5" s="2">
        <v>3</v>
      </c>
      <c r="P5" s="2">
        <v>1.3481430000000001</v>
      </c>
      <c r="Q5" s="2">
        <v>1.4145449999999999</v>
      </c>
      <c r="R5" s="2">
        <v>1</v>
      </c>
      <c r="S5" s="2">
        <v>1.4647110000000001</v>
      </c>
      <c r="T5" s="2">
        <v>1.3145370000000001</v>
      </c>
      <c r="U5" s="2">
        <v>1.3191679999999999</v>
      </c>
      <c r="V5" s="2">
        <v>1.229703</v>
      </c>
      <c r="W5" s="2">
        <v>1.546019</v>
      </c>
      <c r="X5" s="2">
        <v>1.5353669999999999</v>
      </c>
      <c r="Y5" s="2">
        <v>1.2565170000000001</v>
      </c>
      <c r="Z5" s="1">
        <v>1.0829599999999999</v>
      </c>
      <c r="AA5" s="1">
        <v>1.1168640000000001</v>
      </c>
      <c r="AB5" s="1">
        <v>1.1001259999999999</v>
      </c>
      <c r="AC5" s="1">
        <v>1.433441</v>
      </c>
      <c r="AD5" s="1">
        <v>1.0351649999999999</v>
      </c>
      <c r="AE5" s="1">
        <f t="shared" ref="AE5:AE11" si="2">AVERAGE(P5:AD5)</f>
        <v>1.2798177333333334</v>
      </c>
      <c r="AF5" s="1">
        <f t="shared" ref="AF5:AF11" si="3">_xlfn.STDEV.S(P5:AD5)</f>
        <v>0.18093628702962572</v>
      </c>
    </row>
    <row r="6" spans="1:32" x14ac:dyDescent="0.2">
      <c r="A6" s="2">
        <v>4.5</v>
      </c>
      <c r="B6" s="2">
        <v>1.9932479999999999</v>
      </c>
      <c r="C6" s="2">
        <v>5.0927049999999996</v>
      </c>
      <c r="D6" s="2"/>
      <c r="E6" s="2">
        <v>1.864015</v>
      </c>
      <c r="F6" s="2">
        <v>3.0733130000000002</v>
      </c>
      <c r="G6" s="2">
        <v>3.0733130000000002</v>
      </c>
      <c r="H6" s="2">
        <v>1.529182</v>
      </c>
      <c r="I6" s="2">
        <v>1.3490089999999999</v>
      </c>
      <c r="J6" s="2">
        <v>1.315688</v>
      </c>
      <c r="K6" s="2">
        <v>1.903278</v>
      </c>
      <c r="L6" s="1">
        <f t="shared" si="0"/>
        <v>2.3548612222222225</v>
      </c>
      <c r="M6" s="1">
        <f t="shared" si="1"/>
        <v>1.218458137626788</v>
      </c>
      <c r="O6" s="2">
        <v>4.5</v>
      </c>
      <c r="P6" s="2">
        <v>1.4915659999999999</v>
      </c>
      <c r="Q6" s="2">
        <v>1.868296</v>
      </c>
      <c r="R6" s="2">
        <v>1.4138310000000001</v>
      </c>
      <c r="S6" s="2">
        <v>2.1266940000000001</v>
      </c>
      <c r="T6" s="2">
        <v>1</v>
      </c>
      <c r="U6" s="2">
        <v>1.9133309999999999</v>
      </c>
      <c r="V6" s="2">
        <v>2.2113619999999998</v>
      </c>
      <c r="W6" s="2">
        <v>2.1202999999999999</v>
      </c>
      <c r="X6" s="2">
        <v>1.900183</v>
      </c>
      <c r="Y6" s="2">
        <v>1.528564</v>
      </c>
      <c r="Z6" s="1">
        <v>1.132695</v>
      </c>
      <c r="AA6" s="1">
        <v>1.1716089999999999</v>
      </c>
      <c r="AB6" s="1">
        <v>1.279425</v>
      </c>
      <c r="AC6" s="1">
        <v>1.6730750000000001</v>
      </c>
      <c r="AD6" s="1">
        <v>1.012146</v>
      </c>
      <c r="AE6" s="1">
        <f t="shared" si="2"/>
        <v>1.5895384666666665</v>
      </c>
      <c r="AF6" s="1">
        <f t="shared" si="3"/>
        <v>0.41812530133542319</v>
      </c>
    </row>
    <row r="7" spans="1:32" x14ac:dyDescent="0.2">
      <c r="A7" s="2">
        <v>6</v>
      </c>
      <c r="B7" s="2">
        <v>2.0714670000000002</v>
      </c>
      <c r="C7" s="2">
        <v>4.4064449999999997</v>
      </c>
      <c r="D7" s="2">
        <v>2.3929580000000001</v>
      </c>
      <c r="E7" s="2">
        <v>1.7445360000000001</v>
      </c>
      <c r="F7" s="2">
        <v>2.2100659999999999</v>
      </c>
      <c r="G7" s="2">
        <v>2.2100659999999999</v>
      </c>
      <c r="H7" s="2">
        <v>1.510875</v>
      </c>
      <c r="I7" s="2">
        <v>1.240386</v>
      </c>
      <c r="J7" s="2">
        <v>1.5636540000000001</v>
      </c>
      <c r="K7" s="2">
        <v>2.5871249999999999</v>
      </c>
      <c r="L7" s="1">
        <f t="shared" si="0"/>
        <v>2.1937577999999998</v>
      </c>
      <c r="M7" s="1">
        <f t="shared" si="1"/>
        <v>0.88694029645239825</v>
      </c>
      <c r="O7" s="2">
        <v>6</v>
      </c>
      <c r="P7" s="2">
        <v>1.569399</v>
      </c>
      <c r="Q7" s="2">
        <v>1.9651650000000001</v>
      </c>
      <c r="R7" s="2">
        <v>1.4522919999999999</v>
      </c>
      <c r="S7" s="2">
        <v>2.0824790000000002</v>
      </c>
      <c r="T7" s="2">
        <v>1.3129630000000001</v>
      </c>
      <c r="U7" s="2">
        <v>2.0036480000000001</v>
      </c>
      <c r="V7" s="2">
        <v>2.3452250000000001</v>
      </c>
      <c r="W7" s="2">
        <v>1.964337</v>
      </c>
      <c r="X7" s="2">
        <v>1.3603209999999999</v>
      </c>
      <c r="Y7" s="2">
        <v>1.71418</v>
      </c>
      <c r="Z7" s="1">
        <v>1.1480570000000001</v>
      </c>
      <c r="AA7" s="1">
        <v>1.255031</v>
      </c>
      <c r="AB7" s="1">
        <v>1.3538790000000001</v>
      </c>
      <c r="AC7" s="1">
        <v>1.651824</v>
      </c>
      <c r="AD7" s="1">
        <v>1.0366340000000001</v>
      </c>
      <c r="AE7" s="1">
        <f t="shared" si="2"/>
        <v>1.6143622666666666</v>
      </c>
      <c r="AF7" s="1">
        <f t="shared" si="3"/>
        <v>0.38670742163487837</v>
      </c>
    </row>
    <row r="8" spans="1:32" x14ac:dyDescent="0.2">
      <c r="A8" s="2">
        <v>7.5</v>
      </c>
      <c r="B8" s="2">
        <v>1.604279</v>
      </c>
      <c r="C8" s="2">
        <v>2.215271</v>
      </c>
      <c r="D8" s="2">
        <v>2.2431000000000001</v>
      </c>
      <c r="E8" s="2">
        <v>1.3605130000000001</v>
      </c>
      <c r="F8" s="2">
        <v>1.7362839999999999</v>
      </c>
      <c r="G8" s="2">
        <v>1.7362839999999999</v>
      </c>
      <c r="H8" s="2">
        <v>1.289623</v>
      </c>
      <c r="I8" s="2">
        <v>1</v>
      </c>
      <c r="J8" s="2">
        <v>1</v>
      </c>
      <c r="K8" s="2">
        <v>2.1813669999999998</v>
      </c>
      <c r="L8" s="1">
        <f t="shared" si="0"/>
        <v>1.6366720999999997</v>
      </c>
      <c r="M8" s="1">
        <f t="shared" si="1"/>
        <v>0.47463764487552984</v>
      </c>
      <c r="O8" s="2">
        <v>7.5</v>
      </c>
      <c r="P8" s="2">
        <v>1.7804819999999999</v>
      </c>
      <c r="Q8" s="2">
        <v>4.5047519999999999</v>
      </c>
      <c r="R8" s="2">
        <v>1.381702</v>
      </c>
      <c r="S8" s="2">
        <v>1.641529</v>
      </c>
      <c r="T8" s="2">
        <v>1.7595369999999999</v>
      </c>
      <c r="U8" s="2">
        <v>2.011142</v>
      </c>
      <c r="V8" s="2">
        <v>1.8505929999999999</v>
      </c>
      <c r="W8" s="2">
        <v>1.8378779999999999</v>
      </c>
      <c r="X8" s="2">
        <v>1.156927</v>
      </c>
      <c r="Y8" s="2">
        <v>1.771954</v>
      </c>
      <c r="Z8" s="1">
        <v>1.003541</v>
      </c>
      <c r="AA8" s="1">
        <v>1.0798380000000001</v>
      </c>
      <c r="AB8" s="1">
        <v>1.224885</v>
      </c>
      <c r="AC8" s="1">
        <v>1.512626</v>
      </c>
      <c r="AD8" s="1">
        <v>1</v>
      </c>
      <c r="AE8" s="1">
        <f t="shared" si="2"/>
        <v>1.7011590666666665</v>
      </c>
      <c r="AF8" s="1">
        <f t="shared" si="3"/>
        <v>0.84686274125980221</v>
      </c>
    </row>
    <row r="9" spans="1:32" x14ac:dyDescent="0.2">
      <c r="A9" s="2">
        <v>9</v>
      </c>
      <c r="B9" s="2">
        <v>1.4430620000000001</v>
      </c>
      <c r="C9" s="2"/>
      <c r="D9" s="2"/>
      <c r="E9" s="2">
        <v>1.1626559999999999</v>
      </c>
      <c r="F9" s="2">
        <v>1.568943</v>
      </c>
      <c r="G9" s="2">
        <v>1.568943</v>
      </c>
      <c r="H9" s="2">
        <v>1</v>
      </c>
      <c r="I9" s="2">
        <v>1.035884</v>
      </c>
      <c r="J9" s="2">
        <v>1.267215</v>
      </c>
      <c r="K9" s="2">
        <v>1.9196679999999999</v>
      </c>
      <c r="L9" s="1">
        <f t="shared" si="0"/>
        <v>1.3707963750000001</v>
      </c>
      <c r="M9" s="1">
        <f t="shared" si="1"/>
        <v>0.31366823211746486</v>
      </c>
      <c r="O9" s="2">
        <v>9</v>
      </c>
      <c r="P9" s="2">
        <v>1.600843</v>
      </c>
      <c r="Q9" s="2">
        <v>1</v>
      </c>
      <c r="R9" s="2">
        <v>1.626107</v>
      </c>
      <c r="S9" s="2">
        <v>1.352066</v>
      </c>
      <c r="T9" s="2">
        <v>1.483611</v>
      </c>
      <c r="U9" s="2">
        <v>1.6776770000000001</v>
      </c>
      <c r="V9" s="2">
        <v>1.8258779999999999</v>
      </c>
      <c r="W9" s="2">
        <v>1.759897</v>
      </c>
      <c r="X9" s="2">
        <v>1.066697</v>
      </c>
      <c r="Y9" s="2">
        <v>1.7463489999999999</v>
      </c>
      <c r="Z9" s="1">
        <v>1</v>
      </c>
      <c r="AA9" s="1">
        <v>1</v>
      </c>
      <c r="AB9" s="1">
        <v>1.100015</v>
      </c>
      <c r="AC9" s="1">
        <v>1.290762</v>
      </c>
      <c r="AD9" s="1">
        <v>1.167205</v>
      </c>
      <c r="AE9" s="1">
        <f t="shared" si="2"/>
        <v>1.3798071333333333</v>
      </c>
      <c r="AF9" s="1">
        <f t="shared" si="3"/>
        <v>0.31050683062854029</v>
      </c>
    </row>
    <row r="10" spans="1:32" x14ac:dyDescent="0.2">
      <c r="A10" s="2">
        <v>10.5</v>
      </c>
      <c r="B10" s="2">
        <v>1.2882180000000001</v>
      </c>
      <c r="C10" s="2">
        <v>1.2331319999999999</v>
      </c>
      <c r="D10" s="2">
        <v>3.2721830000000001</v>
      </c>
      <c r="E10" s="2">
        <v>1.5858680000000001</v>
      </c>
      <c r="F10" s="2">
        <v>1.246642</v>
      </c>
      <c r="G10" s="2">
        <v>1.246642</v>
      </c>
      <c r="H10" s="2">
        <v>1.077453</v>
      </c>
      <c r="I10" s="2">
        <v>1.204331</v>
      </c>
      <c r="J10" s="2">
        <v>1.2052670000000001</v>
      </c>
      <c r="K10" s="2">
        <v>1.553914</v>
      </c>
      <c r="L10" s="1">
        <f t="shared" si="0"/>
        <v>1.4913649999999998</v>
      </c>
      <c r="M10" s="1">
        <f t="shared" si="1"/>
        <v>0.64527783416602813</v>
      </c>
      <c r="O10" s="2">
        <v>10.5</v>
      </c>
      <c r="P10" s="2">
        <v>1.4883839999999999</v>
      </c>
      <c r="Q10" s="2">
        <v>1.4893080000000001</v>
      </c>
      <c r="R10" s="2">
        <v>1.4505440000000001</v>
      </c>
      <c r="S10" s="2">
        <v>1.1301650000000001</v>
      </c>
      <c r="T10" s="2">
        <v>1.621157</v>
      </c>
      <c r="U10" s="2">
        <v>1.390012</v>
      </c>
      <c r="V10" s="2">
        <v>1.7938940000000001</v>
      </c>
      <c r="W10" s="2">
        <v>1.5370779999999999</v>
      </c>
      <c r="X10" s="2">
        <v>1</v>
      </c>
      <c r="Y10" s="2">
        <v>1.532076</v>
      </c>
      <c r="Z10" s="1"/>
      <c r="AA10" s="1">
        <v>1.012956</v>
      </c>
      <c r="AB10" s="1"/>
      <c r="AC10" s="1">
        <v>1</v>
      </c>
      <c r="AD10" s="1">
        <v>1.3585069999999999</v>
      </c>
      <c r="AE10" s="1">
        <f t="shared" si="2"/>
        <v>1.3695446923076924</v>
      </c>
      <c r="AF10" s="1">
        <f t="shared" si="3"/>
        <v>0.25674521666897188</v>
      </c>
    </row>
    <row r="11" spans="1:32" x14ac:dyDescent="0.2">
      <c r="A11" s="2">
        <v>12</v>
      </c>
      <c r="B11" s="2">
        <v>1</v>
      </c>
      <c r="C11" s="2">
        <v>1</v>
      </c>
      <c r="D11" s="2">
        <v>1.5688820000000001</v>
      </c>
      <c r="E11" s="2">
        <v>1</v>
      </c>
      <c r="F11" s="2">
        <v>1</v>
      </c>
      <c r="G11" s="2">
        <v>1</v>
      </c>
      <c r="H11" s="2">
        <v>1.223681</v>
      </c>
      <c r="I11" s="2">
        <v>1.2249779999999999</v>
      </c>
      <c r="J11" s="2">
        <v>1.259997</v>
      </c>
      <c r="K11" s="2">
        <v>1</v>
      </c>
      <c r="L11" s="1">
        <f t="shared" si="0"/>
        <v>1.1277538</v>
      </c>
      <c r="M11" s="1">
        <f t="shared" si="1"/>
        <v>0.1910971614515633</v>
      </c>
      <c r="O11" s="2">
        <v>12</v>
      </c>
      <c r="P11" s="2"/>
      <c r="Q11" s="2"/>
      <c r="R11" s="2"/>
      <c r="S11" s="2">
        <v>1.065207</v>
      </c>
      <c r="T11" s="2">
        <v>1.2375929999999999</v>
      </c>
      <c r="U11" s="2">
        <v>1</v>
      </c>
      <c r="V11" s="2">
        <v>1.495079</v>
      </c>
      <c r="W11" s="2">
        <v>1</v>
      </c>
      <c r="X11" s="2"/>
      <c r="Y11" s="2"/>
      <c r="Z11" s="1"/>
      <c r="AA11" s="1"/>
      <c r="AB11" s="1"/>
      <c r="AC11" s="1"/>
      <c r="AD11" s="1">
        <v>1.1092169999999999</v>
      </c>
      <c r="AE11" s="1">
        <f t="shared" si="2"/>
        <v>1.1511826666666667</v>
      </c>
      <c r="AF11" s="1">
        <f t="shared" si="3"/>
        <v>0.19005092140020335</v>
      </c>
    </row>
    <row r="13" spans="1:32" x14ac:dyDescent="0.2">
      <c r="A13" s="4" t="s">
        <v>4</v>
      </c>
      <c r="B13" s="90" t="s">
        <v>149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O13" s="4" t="s">
        <v>4</v>
      </c>
      <c r="P13" s="90" t="s">
        <v>150</v>
      </c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</row>
    <row r="14" spans="1:32" x14ac:dyDescent="0.2">
      <c r="A14" s="1" t="s">
        <v>111</v>
      </c>
      <c r="B14" s="1" t="s">
        <v>72</v>
      </c>
      <c r="C14" s="1" t="s">
        <v>73</v>
      </c>
      <c r="D14" s="1" t="s">
        <v>74</v>
      </c>
      <c r="E14" s="1" t="s">
        <v>75</v>
      </c>
      <c r="F14" s="1" t="s">
        <v>76</v>
      </c>
      <c r="G14" s="1" t="s">
        <v>77</v>
      </c>
      <c r="H14" s="1" t="s">
        <v>78</v>
      </c>
      <c r="I14" s="1" t="s">
        <v>79</v>
      </c>
      <c r="J14" s="1" t="s">
        <v>102</v>
      </c>
      <c r="K14" s="1" t="s">
        <v>103</v>
      </c>
      <c r="L14" s="1" t="s">
        <v>71</v>
      </c>
      <c r="M14" s="1" t="s">
        <v>62</v>
      </c>
      <c r="O14" s="1" t="s">
        <v>111</v>
      </c>
      <c r="P14" s="1" t="s">
        <v>72</v>
      </c>
      <c r="Q14" s="1" t="s">
        <v>73</v>
      </c>
      <c r="R14" s="1" t="s">
        <v>74</v>
      </c>
      <c r="S14" s="1" t="s">
        <v>75</v>
      </c>
      <c r="T14" s="1" t="s">
        <v>76</v>
      </c>
      <c r="U14" s="1" t="s">
        <v>77</v>
      </c>
      <c r="V14" s="1" t="s">
        <v>78</v>
      </c>
      <c r="W14" s="1" t="s">
        <v>79</v>
      </c>
      <c r="X14" s="1" t="s">
        <v>102</v>
      </c>
      <c r="Y14" s="1" t="s">
        <v>103</v>
      </c>
      <c r="Z14" s="1" t="s">
        <v>71</v>
      </c>
      <c r="AA14" s="1" t="s">
        <v>62</v>
      </c>
    </row>
    <row r="15" spans="1:32" x14ac:dyDescent="0.2">
      <c r="A15" s="2">
        <v>1.5</v>
      </c>
      <c r="B15" s="2"/>
      <c r="C15" s="2"/>
      <c r="D15" s="2"/>
      <c r="E15" s="2">
        <v>1.45791</v>
      </c>
      <c r="F15" s="2"/>
      <c r="G15" s="2"/>
      <c r="H15" s="2"/>
      <c r="I15" s="2"/>
      <c r="J15" s="2">
        <v>1.397378</v>
      </c>
      <c r="K15" s="2"/>
      <c r="L15" s="1">
        <f>AVERAGE(B15:K15)</f>
        <v>1.4276439999999999</v>
      </c>
      <c r="M15" s="1">
        <f>_xlfn.STDEV.S(B15:K15)</f>
        <v>4.2802587678784115E-2</v>
      </c>
      <c r="O15" s="2">
        <v>1.5</v>
      </c>
      <c r="P15" s="2">
        <v>1.161931</v>
      </c>
      <c r="Q15" s="2"/>
      <c r="R15" s="2">
        <v>1.931214</v>
      </c>
      <c r="S15" s="2">
        <v>1.4375359999999999</v>
      </c>
      <c r="T15" s="2">
        <v>1.006456</v>
      </c>
      <c r="U15" s="2"/>
      <c r="V15" s="2"/>
      <c r="W15" s="2"/>
      <c r="X15" s="2">
        <v>1.4985520000000001</v>
      </c>
      <c r="Y15" s="2"/>
      <c r="Z15" s="1">
        <f>AVERAGE(P15:Y15)</f>
        <v>1.4071377999999999</v>
      </c>
      <c r="AA15" s="1">
        <f>_xlfn.STDEV.S(P15:Y15)</f>
        <v>0.3551790919905059</v>
      </c>
    </row>
    <row r="16" spans="1:32" x14ac:dyDescent="0.2">
      <c r="A16" s="2">
        <v>3</v>
      </c>
      <c r="B16" s="2">
        <v>1.9917020000000001</v>
      </c>
      <c r="C16" s="2">
        <v>2.4322729999999999</v>
      </c>
      <c r="D16" s="2">
        <v>2.5261079999999998</v>
      </c>
      <c r="E16" s="2">
        <v>1.2909630000000001</v>
      </c>
      <c r="F16" s="2">
        <v>3.4784290000000002</v>
      </c>
      <c r="G16" s="2">
        <v>1.852651</v>
      </c>
      <c r="H16" s="2">
        <v>2.985039</v>
      </c>
      <c r="I16" s="2">
        <v>1.833752</v>
      </c>
      <c r="J16" s="2">
        <v>1.2270430000000001</v>
      </c>
      <c r="K16" s="2">
        <v>2.058135</v>
      </c>
      <c r="L16" s="1">
        <f t="shared" ref="L16:L23" si="4">AVERAGE(B16:K16)</f>
        <v>2.1676095000000002</v>
      </c>
      <c r="M16" s="1">
        <f t="shared" ref="M16:M23" si="5">_xlfn.STDEV.S(B16:K16)</f>
        <v>0.70645979050509278</v>
      </c>
      <c r="O16" s="2">
        <v>3</v>
      </c>
      <c r="P16" s="2">
        <v>1.183057</v>
      </c>
      <c r="Q16" s="2">
        <v>2.3922340000000002</v>
      </c>
      <c r="R16" s="2">
        <v>2.1755450000000001</v>
      </c>
      <c r="S16" s="2">
        <v>1.47251</v>
      </c>
      <c r="T16" s="2">
        <v>1.145337</v>
      </c>
      <c r="U16" s="2">
        <v>2.399546</v>
      </c>
      <c r="V16" s="2">
        <v>2.5355590000000001</v>
      </c>
      <c r="W16" s="2">
        <v>1.467085</v>
      </c>
      <c r="X16" s="2">
        <v>1.3896360000000001</v>
      </c>
      <c r="Y16" s="2">
        <v>2.2338249999999999</v>
      </c>
      <c r="Z16" s="1">
        <f t="shared" ref="Z16:Z22" si="6">AVERAGE(P16:Y16)</f>
        <v>1.8394333999999997</v>
      </c>
      <c r="AA16" s="1">
        <f t="shared" ref="AA16:AA23" si="7">_xlfn.STDEV.S(P16:Y16)</f>
        <v>0.55383660098207566</v>
      </c>
    </row>
    <row r="17" spans="1:27" x14ac:dyDescent="0.2">
      <c r="A17" s="2">
        <v>4.5</v>
      </c>
      <c r="B17" s="2">
        <v>1.48353</v>
      </c>
      <c r="C17" s="2">
        <v>1.708256</v>
      </c>
      <c r="D17" s="2"/>
      <c r="E17" s="2">
        <v>1.1492819999999999</v>
      </c>
      <c r="F17" s="2"/>
      <c r="G17" s="2">
        <v>1.617799</v>
      </c>
      <c r="H17" s="2">
        <v>3.1870810000000001</v>
      </c>
      <c r="I17" s="2">
        <v>1.276834</v>
      </c>
      <c r="J17" s="2">
        <v>1.0473269999999999</v>
      </c>
      <c r="K17" s="2">
        <v>1.503009</v>
      </c>
      <c r="L17" s="1">
        <f t="shared" si="4"/>
        <v>1.6216397500000002</v>
      </c>
      <c r="M17" s="1">
        <f t="shared" si="5"/>
        <v>0.67221584280725699</v>
      </c>
      <c r="O17" s="2">
        <v>4.5</v>
      </c>
      <c r="P17" s="2">
        <v>1.269766</v>
      </c>
      <c r="Q17" s="2"/>
      <c r="R17" s="2">
        <v>2.0234350000000001</v>
      </c>
      <c r="S17" s="2">
        <v>1.177602</v>
      </c>
      <c r="T17" s="2">
        <v>1</v>
      </c>
      <c r="U17" s="2">
        <v>1.3281069999999999</v>
      </c>
      <c r="V17" s="2">
        <v>1.2538370000000001</v>
      </c>
      <c r="W17" s="2">
        <v>1.482429</v>
      </c>
      <c r="X17" s="2">
        <v>1.325523</v>
      </c>
      <c r="Y17" s="2">
        <v>1.968682</v>
      </c>
      <c r="Z17" s="1">
        <f t="shared" si="6"/>
        <v>1.4254867777777778</v>
      </c>
      <c r="AA17" s="1">
        <f t="shared" si="7"/>
        <v>0.34848235043606512</v>
      </c>
    </row>
    <row r="18" spans="1:27" x14ac:dyDescent="0.2">
      <c r="A18" s="2">
        <v>6</v>
      </c>
      <c r="B18" s="2">
        <v>1.5423789999999999</v>
      </c>
      <c r="C18" s="2"/>
      <c r="D18" s="2">
        <v>2.7815439999999998</v>
      </c>
      <c r="E18" s="2">
        <v>1.2044760000000001</v>
      </c>
      <c r="F18" s="2">
        <v>2.382091</v>
      </c>
      <c r="G18" s="2">
        <v>1.546764</v>
      </c>
      <c r="H18" s="2">
        <v>2.9867499999999998</v>
      </c>
      <c r="I18" s="2">
        <v>1.1489689999999999</v>
      </c>
      <c r="J18" s="2">
        <v>1.110803</v>
      </c>
      <c r="K18" s="2">
        <v>1.3710020000000001</v>
      </c>
      <c r="L18" s="1">
        <f t="shared" si="4"/>
        <v>1.7860864444444442</v>
      </c>
      <c r="M18" s="1">
        <f t="shared" si="5"/>
        <v>0.73117293381509796</v>
      </c>
      <c r="O18" s="2">
        <v>6</v>
      </c>
      <c r="P18" s="2">
        <v>1.542341</v>
      </c>
      <c r="Q18" s="2">
        <v>1.7280249999999999</v>
      </c>
      <c r="R18" s="2">
        <v>1.767495</v>
      </c>
      <c r="S18" s="2">
        <v>1.4596640000000001</v>
      </c>
      <c r="T18" s="2">
        <v>1.0238119999999999</v>
      </c>
      <c r="U18" s="2">
        <v>1.245457</v>
      </c>
      <c r="V18" s="2"/>
      <c r="W18" s="2">
        <v>1.8627290000000001</v>
      </c>
      <c r="X18" s="2">
        <v>1.163019</v>
      </c>
      <c r="Y18" s="2"/>
      <c r="Z18" s="1">
        <f t="shared" si="6"/>
        <v>1.4740677500000001</v>
      </c>
      <c r="AA18" s="1">
        <f t="shared" si="7"/>
        <v>0.30665582105338957</v>
      </c>
    </row>
    <row r="19" spans="1:27" x14ac:dyDescent="0.2">
      <c r="A19" s="2">
        <v>7.5</v>
      </c>
      <c r="B19" s="2">
        <v>1.3344100000000001</v>
      </c>
      <c r="C19" s="2">
        <v>1.5678510000000001</v>
      </c>
      <c r="D19" s="2">
        <v>2.1187520000000002</v>
      </c>
      <c r="E19" s="2">
        <v>1.05315</v>
      </c>
      <c r="F19" s="2">
        <v>1.886285</v>
      </c>
      <c r="G19" s="2">
        <v>1.3798490000000001</v>
      </c>
      <c r="H19" s="2"/>
      <c r="I19" s="2">
        <v>1.1443350000000001</v>
      </c>
      <c r="J19" s="2">
        <v>1.2117469999999999</v>
      </c>
      <c r="K19" s="2">
        <v>1.2947709999999999</v>
      </c>
      <c r="L19" s="1">
        <f t="shared" si="4"/>
        <v>1.4434611111111113</v>
      </c>
      <c r="M19" s="1">
        <f t="shared" si="5"/>
        <v>0.35375514897222426</v>
      </c>
      <c r="O19" s="2">
        <v>7.5</v>
      </c>
      <c r="P19" s="2">
        <v>1.949924</v>
      </c>
      <c r="Q19" s="2">
        <v>1.515606</v>
      </c>
      <c r="R19" s="2">
        <v>1.8881410000000001</v>
      </c>
      <c r="S19" s="2">
        <v>1.4497070000000001</v>
      </c>
      <c r="T19" s="2">
        <v>1.0493429999999999</v>
      </c>
      <c r="U19" s="2"/>
      <c r="V19" s="2">
        <v>1.208995</v>
      </c>
      <c r="W19" s="2">
        <v>2.0221909999999998</v>
      </c>
      <c r="X19" s="2">
        <v>1.2452529999999999</v>
      </c>
      <c r="Y19" s="2">
        <v>1.8887449999999999</v>
      </c>
      <c r="Z19" s="1">
        <f t="shared" si="6"/>
        <v>1.5797672222222223</v>
      </c>
      <c r="AA19" s="1">
        <f t="shared" si="7"/>
        <v>0.36658397371229257</v>
      </c>
    </row>
    <row r="20" spans="1:27" x14ac:dyDescent="0.2">
      <c r="A20" s="2">
        <v>9</v>
      </c>
      <c r="B20" s="2">
        <v>1.1530469999999999</v>
      </c>
      <c r="C20" s="2">
        <v>1.2852980000000001</v>
      </c>
      <c r="D20" s="2"/>
      <c r="E20" s="2">
        <v>1.101793</v>
      </c>
      <c r="F20" s="2"/>
      <c r="G20" s="2">
        <v>1.2724930000000001</v>
      </c>
      <c r="H20" s="2">
        <v>1.9798290000000001</v>
      </c>
      <c r="I20" s="2">
        <v>1.1763600000000001</v>
      </c>
      <c r="J20" s="2">
        <v>1.198396</v>
      </c>
      <c r="K20" s="2">
        <v>1.199306</v>
      </c>
      <c r="L20" s="1">
        <f t="shared" si="4"/>
        <v>1.29581525</v>
      </c>
      <c r="M20" s="1">
        <f t="shared" si="5"/>
        <v>0.28274947496313596</v>
      </c>
      <c r="O20" s="2">
        <v>9</v>
      </c>
      <c r="P20" s="2">
        <v>1.6614150000000001</v>
      </c>
      <c r="Q20" s="2"/>
      <c r="R20" s="2">
        <v>1.8752850000000001</v>
      </c>
      <c r="S20" s="2">
        <v>1.318479</v>
      </c>
      <c r="T20" s="2">
        <v>1.171192</v>
      </c>
      <c r="U20" s="2">
        <v>1.5534140000000001</v>
      </c>
      <c r="V20" s="2">
        <v>1.029023</v>
      </c>
      <c r="W20" s="2">
        <v>1.2901339999999999</v>
      </c>
      <c r="X20" s="2">
        <v>1</v>
      </c>
      <c r="Y20" s="2">
        <v>2.1497600000000001</v>
      </c>
      <c r="Z20" s="1">
        <f t="shared" si="6"/>
        <v>1.4498557777777779</v>
      </c>
      <c r="AA20" s="1">
        <f t="shared" si="7"/>
        <v>0.39150868541380357</v>
      </c>
    </row>
    <row r="21" spans="1:27" x14ac:dyDescent="0.2">
      <c r="A21" s="2">
        <v>10.5</v>
      </c>
      <c r="B21" s="2">
        <v>1.1330929999999999</v>
      </c>
      <c r="C21" s="2">
        <v>1.100792</v>
      </c>
      <c r="D21" s="2">
        <v>1.643284</v>
      </c>
      <c r="E21" s="2">
        <v>1.027466</v>
      </c>
      <c r="F21" s="2">
        <v>1.5354859999999999</v>
      </c>
      <c r="G21" s="2">
        <v>1.16726</v>
      </c>
      <c r="H21" s="2">
        <v>1.420282</v>
      </c>
      <c r="I21" s="2"/>
      <c r="J21" s="2">
        <v>1.0215320000000001</v>
      </c>
      <c r="K21" s="2">
        <v>1.1809480000000001</v>
      </c>
      <c r="L21" s="1">
        <f t="shared" si="4"/>
        <v>1.2477936666666667</v>
      </c>
      <c r="M21" s="1">
        <f t="shared" si="5"/>
        <v>0.22759340873913664</v>
      </c>
      <c r="O21" s="2">
        <v>10.5</v>
      </c>
      <c r="P21" s="2">
        <v>1</v>
      </c>
      <c r="Q21" s="2">
        <v>1.4603919999999999</v>
      </c>
      <c r="R21" s="2">
        <v>1.6048610000000001</v>
      </c>
      <c r="S21" s="2">
        <v>1.1906939999999999</v>
      </c>
      <c r="T21" s="2"/>
      <c r="U21" s="2">
        <v>1.170941</v>
      </c>
      <c r="V21" s="2"/>
      <c r="W21" s="2">
        <v>1.3934169999999999</v>
      </c>
      <c r="X21" s="2">
        <v>1.0796589999999999</v>
      </c>
      <c r="Y21" s="2">
        <v>2.2584070000000001</v>
      </c>
      <c r="Z21" s="1">
        <f t="shared" si="6"/>
        <v>1.3947963749999999</v>
      </c>
      <c r="AA21" s="1">
        <f t="shared" si="7"/>
        <v>0.40376794930749882</v>
      </c>
    </row>
    <row r="22" spans="1:27" x14ac:dyDescent="0.2">
      <c r="A22" s="2">
        <v>12</v>
      </c>
      <c r="B22" s="2"/>
      <c r="C22" s="2"/>
      <c r="D22" s="2">
        <v>1</v>
      </c>
      <c r="E22" s="2">
        <v>1.086068</v>
      </c>
      <c r="F22" s="2">
        <v>1</v>
      </c>
      <c r="G22" s="2">
        <v>1</v>
      </c>
      <c r="H22" s="2">
        <v>1.1357390000000001</v>
      </c>
      <c r="I22" s="2">
        <v>1.0229809999999999</v>
      </c>
      <c r="J22" s="2">
        <v>1</v>
      </c>
      <c r="K22" s="2">
        <v>1.046319</v>
      </c>
      <c r="L22" s="1">
        <f t="shared" si="4"/>
        <v>1.036388375</v>
      </c>
      <c r="M22" s="1">
        <f t="shared" si="5"/>
        <v>5.0587183845423905E-2</v>
      </c>
      <c r="O22" s="2">
        <v>12</v>
      </c>
      <c r="P22" s="2"/>
      <c r="Q22" s="2">
        <v>1.251495</v>
      </c>
      <c r="R22" s="2">
        <v>1</v>
      </c>
      <c r="S22" s="2">
        <v>1.0748329999999999</v>
      </c>
      <c r="T22" s="2"/>
      <c r="U22" s="2">
        <v>1</v>
      </c>
      <c r="V22" s="2">
        <v>1</v>
      </c>
      <c r="W22" s="2">
        <v>1.1564920000000001</v>
      </c>
      <c r="X22" s="2">
        <v>1.485034</v>
      </c>
      <c r="Y22" s="2"/>
      <c r="Z22" s="1">
        <f t="shared" si="6"/>
        <v>1.1382648571428571</v>
      </c>
      <c r="AA22" s="1">
        <f t="shared" si="7"/>
        <v>0.18017456585621708</v>
      </c>
    </row>
    <row r="23" spans="1:27" x14ac:dyDescent="0.2">
      <c r="A23" s="1">
        <f>13.5</f>
        <v>13.5</v>
      </c>
      <c r="B23" s="1">
        <v>1</v>
      </c>
      <c r="C23" s="1">
        <v>1</v>
      </c>
      <c r="D23" s="1">
        <v>1.02451</v>
      </c>
      <c r="E23" s="1">
        <v>1</v>
      </c>
      <c r="F23" s="1">
        <v>1.100044</v>
      </c>
      <c r="G23" s="1">
        <v>1.0146170000000001</v>
      </c>
      <c r="H23" s="1">
        <v>1</v>
      </c>
      <c r="I23" s="1">
        <v>1</v>
      </c>
      <c r="J23" s="1">
        <v>1.0525500000000001</v>
      </c>
      <c r="K23" s="1">
        <v>1</v>
      </c>
      <c r="L23" s="1">
        <f t="shared" si="4"/>
        <v>1.0191721</v>
      </c>
      <c r="M23" s="1">
        <f t="shared" si="5"/>
        <v>3.3181331834666053E-2</v>
      </c>
      <c r="O23" s="2">
        <v>13.5</v>
      </c>
      <c r="P23" s="1"/>
      <c r="Q23" s="1">
        <v>1</v>
      </c>
      <c r="R23" s="1">
        <v>1.210264</v>
      </c>
      <c r="S23" s="1">
        <v>1</v>
      </c>
      <c r="T23" s="1"/>
      <c r="U23" s="1">
        <v>1.045955</v>
      </c>
      <c r="V23" s="1">
        <v>1.067688</v>
      </c>
      <c r="W23" s="1">
        <v>1</v>
      </c>
      <c r="X23" s="1"/>
      <c r="Y23" s="1">
        <v>1</v>
      </c>
      <c r="Z23" s="1">
        <f>AVERAGE(P23:Y23)</f>
        <v>1.0462724285714287</v>
      </c>
      <c r="AA23" s="1">
        <f t="shared" si="7"/>
        <v>7.7369797664327958E-2</v>
      </c>
    </row>
    <row r="24" spans="1:27" ht="16" thickBot="1" x14ac:dyDescent="0.25"/>
    <row r="25" spans="1:27" x14ac:dyDescent="0.2">
      <c r="A25" s="13"/>
      <c r="B25" s="80" t="s">
        <v>2</v>
      </c>
      <c r="C25" s="80"/>
      <c r="D25" s="80"/>
      <c r="E25" s="80"/>
      <c r="F25" s="80" t="s">
        <v>1</v>
      </c>
      <c r="G25" s="80"/>
      <c r="H25" s="80"/>
      <c r="I25" s="80"/>
      <c r="J25" s="89"/>
    </row>
    <row r="26" spans="1:27" x14ac:dyDescent="0.2">
      <c r="A26" s="9" t="s">
        <v>111</v>
      </c>
      <c r="B26" s="1" t="s">
        <v>3</v>
      </c>
      <c r="C26" s="1" t="s">
        <v>4</v>
      </c>
      <c r="D26" s="1" t="s">
        <v>71</v>
      </c>
      <c r="E26" s="1" t="s">
        <v>80</v>
      </c>
      <c r="F26" s="1" t="s">
        <v>3</v>
      </c>
      <c r="G26" s="1" t="s">
        <v>4</v>
      </c>
      <c r="H26" s="1" t="s">
        <v>71</v>
      </c>
      <c r="I26" s="1" t="s">
        <v>80</v>
      </c>
      <c r="J26" s="87"/>
    </row>
    <row r="27" spans="1:27" x14ac:dyDescent="0.2">
      <c r="A27" s="9">
        <v>1.5</v>
      </c>
      <c r="B27" s="1">
        <v>1.2894559999999999</v>
      </c>
      <c r="C27" s="1">
        <v>1.4276439999999999</v>
      </c>
      <c r="D27" s="1">
        <f>AVERAGE(B27:C27)</f>
        <v>1.3585499999999999</v>
      </c>
      <c r="E27" s="1">
        <f>_xlfn.STDEV.S(B27:C27)/2^0.5</f>
        <v>6.9093999999999975E-2</v>
      </c>
      <c r="F27" s="1">
        <v>1.1563190000000001</v>
      </c>
      <c r="G27" s="1">
        <v>1.407138</v>
      </c>
      <c r="H27" s="1">
        <f>AVERAGE(F27:G27)</f>
        <v>1.2817285</v>
      </c>
      <c r="I27" s="1">
        <f>_xlfn.STDEV.S(F27:G27)/2^0.5</f>
        <v>0.12540949999999992</v>
      </c>
      <c r="J27" s="87"/>
    </row>
    <row r="28" spans="1:27" x14ac:dyDescent="0.2">
      <c r="A28" s="9">
        <v>3</v>
      </c>
      <c r="B28" s="1">
        <v>2.025633</v>
      </c>
      <c r="C28" s="1">
        <v>2.1676090000000001</v>
      </c>
      <c r="D28" s="1">
        <f t="shared" ref="D28:D34" si="8">AVERAGE(B28:C28)</f>
        <v>2.0966209999999998</v>
      </c>
      <c r="E28" s="1">
        <f t="shared" ref="E28:E34" si="9">_xlfn.STDEV.S(B28:C28)/2^0.5</f>
        <v>7.0988000000000051E-2</v>
      </c>
      <c r="F28" s="1">
        <v>1.2798179999999999</v>
      </c>
      <c r="G28" s="1">
        <v>1.8394330000000001</v>
      </c>
      <c r="H28" s="1">
        <f t="shared" ref="H28:H34" si="10">AVERAGE(F28:G28)</f>
        <v>1.5596255000000001</v>
      </c>
      <c r="I28" s="1">
        <f t="shared" ref="I28:I34" si="11">_xlfn.STDEV.S(F28:G28)/2^0.5</f>
        <v>0.27980749999999915</v>
      </c>
      <c r="J28" s="87"/>
    </row>
    <row r="29" spans="1:27" x14ac:dyDescent="0.2">
      <c r="A29" s="9">
        <v>4.5</v>
      </c>
      <c r="B29" s="1">
        <v>2.3548610000000001</v>
      </c>
      <c r="C29" s="1">
        <v>1.62164</v>
      </c>
      <c r="D29" s="1">
        <f t="shared" si="8"/>
        <v>1.9882504999999999</v>
      </c>
      <c r="E29" s="1">
        <f t="shared" si="9"/>
        <v>0.36661050000000051</v>
      </c>
      <c r="F29" s="1">
        <v>1.5895379999999999</v>
      </c>
      <c r="G29" s="1">
        <v>1.4254869999999999</v>
      </c>
      <c r="H29" s="1">
        <f t="shared" si="10"/>
        <v>1.5075124999999998</v>
      </c>
      <c r="I29" s="1">
        <f t="shared" si="11"/>
        <v>8.202549999999996E-2</v>
      </c>
      <c r="J29" s="87"/>
    </row>
    <row r="30" spans="1:27" x14ac:dyDescent="0.2">
      <c r="A30" s="9">
        <v>6</v>
      </c>
      <c r="B30" s="1">
        <v>2.1937579999999999</v>
      </c>
      <c r="C30" s="1">
        <v>1.7860860000000001</v>
      </c>
      <c r="D30" s="1">
        <f t="shared" si="8"/>
        <v>1.989922</v>
      </c>
      <c r="E30" s="1">
        <f t="shared" si="9"/>
        <v>0.20383600000000024</v>
      </c>
      <c r="F30" s="1">
        <v>1.6143620000000001</v>
      </c>
      <c r="G30" s="1">
        <v>1.4740679999999999</v>
      </c>
      <c r="H30" s="1">
        <f t="shared" si="10"/>
        <v>1.5442149999999999</v>
      </c>
      <c r="I30" s="1">
        <f t="shared" si="11"/>
        <v>7.014700000000007E-2</v>
      </c>
      <c r="J30" s="87"/>
    </row>
    <row r="31" spans="1:27" x14ac:dyDescent="0.2">
      <c r="A31" s="9">
        <v>7.5</v>
      </c>
      <c r="B31" s="1">
        <v>1.6366719999999999</v>
      </c>
      <c r="C31" s="1">
        <v>1.4434610000000001</v>
      </c>
      <c r="D31" s="1">
        <f t="shared" si="8"/>
        <v>1.5400665</v>
      </c>
      <c r="E31" s="1">
        <f t="shared" si="9"/>
        <v>9.6605499999999886E-2</v>
      </c>
      <c r="F31" s="1">
        <v>1.7011590000000001</v>
      </c>
      <c r="G31" s="1">
        <v>1.5797669999999999</v>
      </c>
      <c r="H31" s="1">
        <f t="shared" si="10"/>
        <v>1.640463</v>
      </c>
      <c r="I31" s="1">
        <f t="shared" si="11"/>
        <v>6.0696000000000076E-2</v>
      </c>
      <c r="J31" s="87"/>
    </row>
    <row r="32" spans="1:27" x14ac:dyDescent="0.2">
      <c r="A32" s="9">
        <v>9</v>
      </c>
      <c r="B32" s="1">
        <v>1.3707959999999999</v>
      </c>
      <c r="C32" s="1">
        <v>1.2958149999999999</v>
      </c>
      <c r="D32" s="1">
        <f t="shared" si="8"/>
        <v>1.3333054999999998</v>
      </c>
      <c r="E32" s="1">
        <f t="shared" si="9"/>
        <v>3.7490499999999982E-2</v>
      </c>
      <c r="F32" s="1">
        <v>1.379807</v>
      </c>
      <c r="G32" s="1">
        <v>1.449856</v>
      </c>
      <c r="H32" s="1">
        <f t="shared" si="10"/>
        <v>1.4148315</v>
      </c>
      <c r="I32" s="1">
        <f t="shared" si="11"/>
        <v>3.5024500000000007E-2</v>
      </c>
      <c r="J32" s="87"/>
    </row>
    <row r="33" spans="1:10" x14ac:dyDescent="0.2">
      <c r="A33" s="9">
        <v>10.5</v>
      </c>
      <c r="B33" s="1">
        <v>1.4913650000000001</v>
      </c>
      <c r="C33" s="1">
        <v>1.2477940000000001</v>
      </c>
      <c r="D33" s="1">
        <f t="shared" si="8"/>
        <v>1.3695794999999999</v>
      </c>
      <c r="E33" s="1">
        <f t="shared" si="9"/>
        <v>0.12178549999999998</v>
      </c>
      <c r="F33" s="1">
        <v>1.369545</v>
      </c>
      <c r="G33" s="1">
        <v>1.3947959999999999</v>
      </c>
      <c r="H33" s="1">
        <f t="shared" si="10"/>
        <v>1.3821705</v>
      </c>
      <c r="I33" s="1">
        <f t="shared" si="11"/>
        <v>1.2625499999999954E-2</v>
      </c>
      <c r="J33" s="87"/>
    </row>
    <row r="34" spans="1:10" x14ac:dyDescent="0.2">
      <c r="A34" s="9">
        <v>12</v>
      </c>
      <c r="B34" s="1">
        <v>1.1277539999999999</v>
      </c>
      <c r="C34" s="1">
        <v>1.0363880000000001</v>
      </c>
      <c r="D34" s="1">
        <f t="shared" si="8"/>
        <v>1.082071</v>
      </c>
      <c r="E34" s="1">
        <f t="shared" si="9"/>
        <v>4.5682999999999918E-2</v>
      </c>
      <c r="F34" s="1">
        <v>1.1511830000000001</v>
      </c>
      <c r="G34" s="1">
        <v>1.1382650000000001</v>
      </c>
      <c r="H34" s="1">
        <f t="shared" si="10"/>
        <v>1.1447240000000001</v>
      </c>
      <c r="I34" s="1">
        <f t="shared" si="11"/>
        <v>6.4589999999999917E-3</v>
      </c>
      <c r="J34" s="87"/>
    </row>
    <row r="35" spans="1:10" x14ac:dyDescent="0.2">
      <c r="A35" s="93"/>
      <c r="B35" s="94"/>
      <c r="C35" s="94"/>
      <c r="D35" s="94"/>
      <c r="E35" s="94"/>
      <c r="F35" s="94"/>
      <c r="G35" s="32"/>
      <c r="H35" s="32"/>
      <c r="I35" s="32"/>
      <c r="J35" s="36"/>
    </row>
    <row r="36" spans="1:10" x14ac:dyDescent="0.2">
      <c r="A36" s="95"/>
      <c r="B36" s="96"/>
      <c r="C36" s="96"/>
      <c r="D36" s="96"/>
      <c r="E36" s="96"/>
      <c r="F36" s="96"/>
      <c r="G36" s="32"/>
      <c r="H36" s="32"/>
      <c r="I36" s="32"/>
      <c r="J36" s="36"/>
    </row>
    <row r="37" spans="1:10" x14ac:dyDescent="0.2">
      <c r="A37" s="91" t="s">
        <v>110</v>
      </c>
      <c r="B37" s="92"/>
      <c r="C37" s="92"/>
      <c r="D37" s="92"/>
      <c r="E37" s="92"/>
      <c r="F37" s="92"/>
      <c r="G37" s="32"/>
      <c r="H37" s="32"/>
      <c r="I37" s="32"/>
      <c r="J37" s="36"/>
    </row>
    <row r="38" spans="1:10" x14ac:dyDescent="0.2">
      <c r="A38" s="9"/>
      <c r="B38" s="1"/>
      <c r="C38" s="1"/>
      <c r="D38" s="1"/>
      <c r="E38" s="1"/>
      <c r="F38" s="1"/>
      <c r="G38" s="32"/>
      <c r="H38" s="32"/>
      <c r="I38" s="32"/>
      <c r="J38" s="36"/>
    </row>
    <row r="39" spans="1:10" x14ac:dyDescent="0.2">
      <c r="A39" s="9" t="s">
        <v>6</v>
      </c>
      <c r="B39" s="1" t="s">
        <v>7</v>
      </c>
      <c r="C39" s="1"/>
      <c r="D39" s="1"/>
      <c r="E39" s="1"/>
      <c r="F39" s="1"/>
      <c r="G39" s="32"/>
      <c r="H39" s="32"/>
      <c r="I39" s="32"/>
      <c r="J39" s="36"/>
    </row>
    <row r="40" spans="1:10" x14ac:dyDescent="0.2">
      <c r="A40" s="9" t="s">
        <v>8</v>
      </c>
      <c r="B40" s="1" t="s">
        <v>9</v>
      </c>
      <c r="C40" s="1"/>
      <c r="D40" s="1"/>
      <c r="E40" s="1"/>
      <c r="F40" s="1"/>
      <c r="G40" s="32"/>
      <c r="H40" s="32"/>
      <c r="I40" s="32"/>
      <c r="J40" s="36"/>
    </row>
    <row r="41" spans="1:10" x14ac:dyDescent="0.2">
      <c r="A41" s="9" t="s">
        <v>10</v>
      </c>
      <c r="B41" s="1">
        <v>0.05</v>
      </c>
      <c r="C41" s="1"/>
      <c r="D41" s="1"/>
      <c r="E41" s="1"/>
      <c r="F41" s="1"/>
      <c r="G41" s="32"/>
      <c r="H41" s="32"/>
      <c r="I41" s="32"/>
      <c r="J41" s="36"/>
    </row>
    <row r="42" spans="1:10" x14ac:dyDescent="0.2">
      <c r="A42" s="9"/>
      <c r="B42" s="1"/>
      <c r="C42" s="1"/>
      <c r="D42" s="1"/>
      <c r="E42" s="1"/>
      <c r="F42" s="1"/>
      <c r="G42" s="32"/>
      <c r="H42" s="32"/>
      <c r="I42" s="32"/>
      <c r="J42" s="36"/>
    </row>
    <row r="43" spans="1:10" x14ac:dyDescent="0.2">
      <c r="A43" s="9" t="s">
        <v>11</v>
      </c>
      <c r="B43" s="1" t="s">
        <v>12</v>
      </c>
      <c r="C43" s="1" t="s">
        <v>13</v>
      </c>
      <c r="D43" s="1" t="s">
        <v>14</v>
      </c>
      <c r="E43" s="1" t="s">
        <v>15</v>
      </c>
      <c r="F43" s="1"/>
      <c r="G43" s="32"/>
      <c r="H43" s="32"/>
      <c r="I43" s="32"/>
      <c r="J43" s="36"/>
    </row>
    <row r="44" spans="1:10" x14ac:dyDescent="0.2">
      <c r="A44" s="9" t="s">
        <v>152</v>
      </c>
      <c r="B44" s="1">
        <v>16.670000000000002</v>
      </c>
      <c r="C44" s="1">
        <v>4.7E-2</v>
      </c>
      <c r="D44" s="1" t="s">
        <v>49</v>
      </c>
      <c r="E44" s="1" t="s">
        <v>9</v>
      </c>
      <c r="F44" s="1"/>
      <c r="G44" s="32"/>
      <c r="H44" s="32"/>
      <c r="I44" s="32"/>
      <c r="J44" s="36"/>
    </row>
    <row r="45" spans="1:10" ht="16" thickBot="1" x14ac:dyDescent="0.25">
      <c r="A45" s="48" t="s">
        <v>151</v>
      </c>
      <c r="B45" s="27">
        <v>56.91</v>
      </c>
      <c r="C45" s="27">
        <v>2.69E-2</v>
      </c>
      <c r="D45" s="27" t="s">
        <v>49</v>
      </c>
      <c r="E45" s="27" t="s">
        <v>9</v>
      </c>
      <c r="F45" s="27"/>
      <c r="G45" s="32"/>
      <c r="H45" s="32"/>
      <c r="I45" s="32"/>
      <c r="J45" s="36"/>
    </row>
    <row r="46" spans="1:10" ht="16" thickBot="1" x14ac:dyDescent="0.25">
      <c r="A46" s="62" t="s">
        <v>19</v>
      </c>
      <c r="B46" s="63">
        <v>6.3650000000000002</v>
      </c>
      <c r="C46" s="63">
        <v>1.4800000000000001E-2</v>
      </c>
      <c r="D46" s="63" t="s">
        <v>49</v>
      </c>
      <c r="E46" s="63" t="s">
        <v>9</v>
      </c>
      <c r="F46" s="59"/>
      <c r="G46" s="32"/>
      <c r="H46" s="32"/>
      <c r="I46" s="32"/>
      <c r="J46" s="36"/>
    </row>
    <row r="47" spans="1:10" x14ac:dyDescent="0.2">
      <c r="A47" s="61" t="s">
        <v>153</v>
      </c>
      <c r="B47" s="26">
        <v>14.74</v>
      </c>
      <c r="C47" s="26">
        <v>8.5199999999999998E-2</v>
      </c>
      <c r="D47" s="26" t="s">
        <v>20</v>
      </c>
      <c r="E47" s="26" t="s">
        <v>21</v>
      </c>
      <c r="F47" s="26"/>
      <c r="G47" s="32"/>
      <c r="H47" s="32"/>
      <c r="I47" s="32"/>
      <c r="J47" s="36"/>
    </row>
    <row r="48" spans="1:10" x14ac:dyDescent="0.2">
      <c r="A48" s="9"/>
      <c r="B48" s="1"/>
      <c r="C48" s="1"/>
      <c r="D48" s="1"/>
      <c r="E48" s="1"/>
      <c r="F48" s="1"/>
      <c r="G48" s="32"/>
      <c r="H48" s="32"/>
      <c r="I48" s="32"/>
      <c r="J48" s="36"/>
    </row>
    <row r="49" spans="1:15" x14ac:dyDescent="0.2">
      <c r="A49" s="9" t="s">
        <v>23</v>
      </c>
      <c r="B49" s="1" t="s">
        <v>24</v>
      </c>
      <c r="C49" s="1" t="s">
        <v>25</v>
      </c>
      <c r="D49" s="1" t="s">
        <v>26</v>
      </c>
      <c r="E49" s="1" t="s">
        <v>27</v>
      </c>
      <c r="F49" s="1" t="s">
        <v>13</v>
      </c>
      <c r="G49" s="32"/>
      <c r="H49" s="32"/>
      <c r="I49" s="32"/>
      <c r="J49" s="36"/>
      <c r="O49" s="60"/>
    </row>
    <row r="50" spans="1:15" x14ac:dyDescent="0.2">
      <c r="A50" s="9" t="s">
        <v>152</v>
      </c>
      <c r="B50" s="1">
        <v>0.53900000000000003</v>
      </c>
      <c r="C50" s="1">
        <v>7</v>
      </c>
      <c r="D50" s="1">
        <v>7.7009999999999995E-2</v>
      </c>
      <c r="E50" s="1" t="s">
        <v>233</v>
      </c>
      <c r="F50" s="1" t="s">
        <v>234</v>
      </c>
      <c r="G50" s="32"/>
      <c r="H50" s="32"/>
      <c r="I50" s="32"/>
      <c r="J50" s="36"/>
    </row>
    <row r="51" spans="1:15" x14ac:dyDescent="0.2">
      <c r="A51" s="9" t="s">
        <v>151</v>
      </c>
      <c r="B51" s="1">
        <v>1.84</v>
      </c>
      <c r="C51" s="1">
        <v>7</v>
      </c>
      <c r="D51" s="1">
        <v>0.26279999999999998</v>
      </c>
      <c r="E51" s="1" t="s">
        <v>235</v>
      </c>
      <c r="F51" s="1" t="s">
        <v>236</v>
      </c>
      <c r="G51" s="32"/>
      <c r="H51" s="32"/>
      <c r="I51" s="32"/>
      <c r="J51" s="36"/>
    </row>
    <row r="52" spans="1:15" x14ac:dyDescent="0.2">
      <c r="A52" s="9" t="s">
        <v>19</v>
      </c>
      <c r="B52" s="1">
        <v>0.20580000000000001</v>
      </c>
      <c r="C52" s="1">
        <v>1</v>
      </c>
      <c r="D52" s="1">
        <v>0.20580000000000001</v>
      </c>
      <c r="E52" s="1" t="s">
        <v>237</v>
      </c>
      <c r="F52" s="1" t="s">
        <v>238</v>
      </c>
      <c r="G52" s="32"/>
      <c r="H52" s="32"/>
      <c r="I52" s="32"/>
      <c r="J52" s="36"/>
    </row>
    <row r="53" spans="1:15" x14ac:dyDescent="0.2">
      <c r="A53" s="9" t="s">
        <v>153</v>
      </c>
      <c r="B53" s="1">
        <v>0.47660000000000002</v>
      </c>
      <c r="C53" s="1">
        <v>8</v>
      </c>
      <c r="D53" s="1">
        <v>5.9580000000000001E-2</v>
      </c>
      <c r="E53" s="1" t="s">
        <v>239</v>
      </c>
      <c r="F53" s="1" t="s">
        <v>240</v>
      </c>
      <c r="G53" s="32"/>
      <c r="H53" s="32"/>
      <c r="I53" s="32"/>
      <c r="J53" s="36"/>
    </row>
    <row r="54" spans="1:15" x14ac:dyDescent="0.2">
      <c r="A54" s="9" t="s">
        <v>29</v>
      </c>
      <c r="B54" s="1">
        <v>0.17180000000000001</v>
      </c>
      <c r="C54" s="1">
        <v>8</v>
      </c>
      <c r="D54" s="1">
        <v>2.147E-2</v>
      </c>
      <c r="E54" s="1"/>
      <c r="F54" s="1"/>
      <c r="G54" s="32"/>
      <c r="H54" s="32"/>
      <c r="I54" s="32"/>
      <c r="J54" s="36"/>
    </row>
    <row r="55" spans="1:15" x14ac:dyDescent="0.2">
      <c r="A55" s="9"/>
      <c r="B55" s="1"/>
      <c r="C55" s="1"/>
      <c r="D55" s="1"/>
      <c r="E55" s="1"/>
      <c r="F55" s="1"/>
      <c r="G55" s="32"/>
      <c r="H55" s="32"/>
      <c r="I55" s="32"/>
      <c r="J55" s="36"/>
    </row>
    <row r="56" spans="1:15" x14ac:dyDescent="0.2">
      <c r="A56" s="9" t="s">
        <v>30</v>
      </c>
      <c r="B56" s="1"/>
      <c r="C56" s="1"/>
      <c r="D56" s="1"/>
      <c r="E56" s="1"/>
      <c r="F56" s="1"/>
      <c r="G56" s="32"/>
      <c r="H56" s="32"/>
      <c r="I56" s="32"/>
      <c r="J56" s="36"/>
    </row>
    <row r="57" spans="1:15" x14ac:dyDescent="0.2">
      <c r="A57" s="9" t="s">
        <v>83</v>
      </c>
      <c r="B57" s="1">
        <v>1.595</v>
      </c>
      <c r="C57" s="1"/>
      <c r="D57" s="1"/>
      <c r="E57" s="1"/>
      <c r="F57" s="1"/>
      <c r="G57" s="32"/>
      <c r="H57" s="32"/>
      <c r="I57" s="32"/>
      <c r="J57" s="36"/>
    </row>
    <row r="58" spans="1:15" x14ac:dyDescent="0.2">
      <c r="A58" s="9" t="s">
        <v>84</v>
      </c>
      <c r="B58" s="1">
        <v>1.4339999999999999</v>
      </c>
      <c r="C58" s="1"/>
      <c r="D58" s="1"/>
      <c r="E58" s="1"/>
      <c r="F58" s="1"/>
      <c r="G58" s="32"/>
      <c r="H58" s="32"/>
      <c r="I58" s="32"/>
      <c r="J58" s="36"/>
    </row>
    <row r="59" spans="1:15" x14ac:dyDescent="0.2">
      <c r="A59" s="9" t="s">
        <v>31</v>
      </c>
      <c r="B59" s="1">
        <v>0.16039999999999999</v>
      </c>
      <c r="C59" s="1"/>
      <c r="D59" s="1"/>
      <c r="E59" s="1"/>
      <c r="F59" s="1"/>
      <c r="G59" s="32"/>
      <c r="H59" s="32"/>
      <c r="I59" s="32"/>
      <c r="J59" s="36"/>
    </row>
    <row r="60" spans="1:15" x14ac:dyDescent="0.2">
      <c r="A60" s="9" t="s">
        <v>32</v>
      </c>
      <c r="B60" s="1">
        <v>5.1810000000000002E-2</v>
      </c>
      <c r="C60" s="1"/>
      <c r="D60" s="1"/>
      <c r="E60" s="1"/>
      <c r="F60" s="1"/>
      <c r="G60" s="32"/>
      <c r="H60" s="32"/>
      <c r="I60" s="32"/>
      <c r="J60" s="36"/>
    </row>
    <row r="61" spans="1:15" x14ac:dyDescent="0.2">
      <c r="A61" s="9" t="s">
        <v>33</v>
      </c>
      <c r="B61" s="1" t="s">
        <v>241</v>
      </c>
      <c r="C61" s="1"/>
      <c r="D61" s="1"/>
      <c r="E61" s="1"/>
      <c r="F61" s="1"/>
      <c r="G61" s="32"/>
      <c r="H61" s="32"/>
      <c r="I61" s="32"/>
      <c r="J61" s="36"/>
    </row>
    <row r="62" spans="1:15" x14ac:dyDescent="0.2">
      <c r="A62" s="9"/>
      <c r="B62" s="1"/>
      <c r="C62" s="1"/>
      <c r="D62" s="1"/>
      <c r="E62" s="1"/>
      <c r="F62" s="1"/>
      <c r="G62" s="32"/>
      <c r="H62" s="32"/>
      <c r="I62" s="32"/>
      <c r="J62" s="36"/>
    </row>
    <row r="63" spans="1:15" x14ac:dyDescent="0.2">
      <c r="A63" s="9" t="s">
        <v>34</v>
      </c>
      <c r="B63" s="1"/>
      <c r="C63" s="1"/>
      <c r="D63" s="1"/>
      <c r="E63" s="1"/>
      <c r="F63" s="1"/>
      <c r="G63" s="32"/>
      <c r="H63" s="32"/>
      <c r="I63" s="32"/>
      <c r="J63" s="36"/>
    </row>
    <row r="64" spans="1:15" x14ac:dyDescent="0.2">
      <c r="A64" s="9" t="s">
        <v>35</v>
      </c>
      <c r="B64" s="1">
        <v>2</v>
      </c>
      <c r="C64" s="1"/>
      <c r="D64" s="1"/>
      <c r="E64" s="1"/>
      <c r="F64" s="1"/>
      <c r="G64" s="32"/>
      <c r="H64" s="32"/>
      <c r="I64" s="32"/>
      <c r="J64" s="36"/>
    </row>
    <row r="65" spans="1:15" x14ac:dyDescent="0.2">
      <c r="A65" s="9" t="s">
        <v>154</v>
      </c>
      <c r="B65" s="1">
        <v>8</v>
      </c>
      <c r="C65" s="1"/>
      <c r="D65" s="1"/>
      <c r="E65" s="1"/>
      <c r="F65" s="1"/>
      <c r="G65" s="32"/>
      <c r="H65" s="32"/>
      <c r="I65" s="32"/>
      <c r="J65" s="36"/>
    </row>
    <row r="66" spans="1:15" x14ac:dyDescent="0.2">
      <c r="A66" s="9" t="s">
        <v>155</v>
      </c>
      <c r="B66" s="1">
        <v>16</v>
      </c>
      <c r="C66" s="1"/>
      <c r="D66" s="1"/>
      <c r="E66" s="1"/>
      <c r="F66" s="1"/>
      <c r="G66" s="32"/>
      <c r="H66" s="32"/>
      <c r="I66" s="32"/>
      <c r="J66" s="36"/>
    </row>
    <row r="67" spans="1:15" x14ac:dyDescent="0.2">
      <c r="A67" s="9" t="s">
        <v>37</v>
      </c>
      <c r="B67" s="1">
        <v>0</v>
      </c>
      <c r="C67" s="1"/>
      <c r="D67" s="1"/>
      <c r="E67" s="1"/>
      <c r="F67" s="1"/>
      <c r="G67" s="32"/>
      <c r="H67" s="32"/>
      <c r="I67" s="32"/>
      <c r="J67" s="36"/>
    </row>
    <row r="68" spans="1:15" x14ac:dyDescent="0.2">
      <c r="A68" s="40"/>
      <c r="B68" s="32"/>
      <c r="C68" s="32"/>
      <c r="D68" s="32"/>
      <c r="E68" s="32"/>
      <c r="F68" s="32"/>
      <c r="G68" s="32"/>
      <c r="H68" s="32"/>
      <c r="I68" s="32"/>
      <c r="J68" s="36"/>
    </row>
    <row r="69" spans="1:15" x14ac:dyDescent="0.2">
      <c r="A69" s="81" t="s">
        <v>148</v>
      </c>
      <c r="B69" s="82"/>
      <c r="C69" s="82"/>
      <c r="D69" s="82"/>
      <c r="E69" s="82"/>
      <c r="F69" s="82"/>
      <c r="G69" s="82"/>
      <c r="H69" s="82"/>
      <c r="I69" s="83"/>
      <c r="J69" s="36"/>
    </row>
    <row r="70" spans="1:15" x14ac:dyDescent="0.2">
      <c r="A70" s="15"/>
      <c r="B70" s="2"/>
      <c r="C70" s="2"/>
      <c r="D70" s="2"/>
      <c r="E70" s="2"/>
      <c r="F70" s="2"/>
      <c r="G70" s="2"/>
      <c r="H70" s="2"/>
      <c r="I70" s="2"/>
      <c r="J70" s="36"/>
    </row>
    <row r="71" spans="1:15" x14ac:dyDescent="0.2">
      <c r="A71" s="15" t="s">
        <v>39</v>
      </c>
      <c r="B71" s="2">
        <v>1</v>
      </c>
      <c r="C71" s="2"/>
      <c r="D71" s="2"/>
      <c r="E71" s="2"/>
      <c r="F71" s="2"/>
      <c r="G71" s="2"/>
      <c r="H71" s="2"/>
      <c r="I71" s="2"/>
      <c r="J71" s="36"/>
    </row>
    <row r="72" spans="1:15" x14ac:dyDescent="0.2">
      <c r="A72" s="15" t="s">
        <v>40</v>
      </c>
      <c r="B72" s="2">
        <v>8</v>
      </c>
      <c r="C72" s="2"/>
      <c r="D72" s="2"/>
      <c r="E72" s="2"/>
      <c r="F72" s="2"/>
      <c r="G72" s="2"/>
      <c r="H72" s="2"/>
      <c r="I72" s="2"/>
      <c r="J72" s="36"/>
    </row>
    <row r="73" spans="1:15" x14ac:dyDescent="0.2">
      <c r="A73" s="15" t="s">
        <v>10</v>
      </c>
      <c r="B73" s="2">
        <v>0.05</v>
      </c>
      <c r="C73" s="2"/>
      <c r="D73" s="2"/>
      <c r="E73" s="2"/>
      <c r="F73" s="2"/>
      <c r="G73" s="2"/>
      <c r="H73" s="2"/>
      <c r="I73" s="2"/>
      <c r="J73" s="36"/>
    </row>
    <row r="74" spans="1:15" x14ac:dyDescent="0.2">
      <c r="A74" s="15"/>
      <c r="B74" s="2"/>
      <c r="C74" s="2"/>
      <c r="D74" s="2"/>
      <c r="E74" s="2"/>
      <c r="F74" s="2"/>
      <c r="G74" s="2"/>
      <c r="H74" s="2"/>
      <c r="I74" s="2"/>
      <c r="J74" s="49"/>
      <c r="O74" s="18"/>
    </row>
    <row r="75" spans="1:15" x14ac:dyDescent="0.2">
      <c r="A75" s="15" t="s">
        <v>41</v>
      </c>
      <c r="B75" s="2" t="s">
        <v>42</v>
      </c>
      <c r="C75" s="2" t="s">
        <v>43</v>
      </c>
      <c r="D75" s="2" t="s">
        <v>44</v>
      </c>
      <c r="E75" s="2" t="s">
        <v>45</v>
      </c>
      <c r="F75" s="2" t="s">
        <v>46</v>
      </c>
      <c r="G75" s="2"/>
      <c r="H75" s="2"/>
      <c r="I75" s="2"/>
      <c r="J75" s="49"/>
    </row>
    <row r="76" spans="1:15" x14ac:dyDescent="0.2">
      <c r="A76" s="15"/>
      <c r="B76" s="2"/>
      <c r="C76" s="2"/>
      <c r="D76" s="2"/>
      <c r="E76" s="2"/>
      <c r="F76" s="2"/>
      <c r="G76" s="2"/>
      <c r="H76" s="2"/>
      <c r="I76" s="2"/>
      <c r="J76" s="49"/>
    </row>
    <row r="77" spans="1:15" x14ac:dyDescent="0.2">
      <c r="A77" s="15" t="s">
        <v>86</v>
      </c>
      <c r="B77" s="2"/>
      <c r="C77" s="2"/>
      <c r="D77" s="2"/>
      <c r="E77" s="2"/>
      <c r="F77" s="2"/>
      <c r="G77" s="2"/>
      <c r="H77" s="2"/>
      <c r="I77" s="2"/>
      <c r="J77" s="49"/>
    </row>
    <row r="78" spans="1:15" x14ac:dyDescent="0.2">
      <c r="A78" s="15" t="s">
        <v>132</v>
      </c>
      <c r="B78" s="2">
        <v>7.6819999999999999E-2</v>
      </c>
      <c r="C78" s="2" t="s">
        <v>242</v>
      </c>
      <c r="D78" s="2" t="s">
        <v>21</v>
      </c>
      <c r="E78" s="2" t="s">
        <v>20</v>
      </c>
      <c r="F78" s="2" t="s">
        <v>51</v>
      </c>
      <c r="G78" s="2"/>
      <c r="H78" s="2"/>
      <c r="I78" s="2"/>
      <c r="J78" s="49"/>
    </row>
    <row r="79" spans="1:15" x14ac:dyDescent="0.2">
      <c r="A79" s="15" t="s">
        <v>134</v>
      </c>
      <c r="B79" s="2">
        <v>0.53700000000000003</v>
      </c>
      <c r="C79" s="2" t="s">
        <v>243</v>
      </c>
      <c r="D79" s="2" t="s">
        <v>21</v>
      </c>
      <c r="E79" s="2" t="s">
        <v>20</v>
      </c>
      <c r="F79" s="2">
        <v>5.0900000000000001E-2</v>
      </c>
      <c r="G79" s="2"/>
      <c r="H79" s="2"/>
      <c r="I79" s="2"/>
      <c r="J79" s="49"/>
    </row>
    <row r="80" spans="1:15" x14ac:dyDescent="0.2">
      <c r="A80" s="15" t="s">
        <v>136</v>
      </c>
      <c r="B80" s="2">
        <v>0.48070000000000002</v>
      </c>
      <c r="C80" s="2" t="s">
        <v>244</v>
      </c>
      <c r="D80" s="2" t="s">
        <v>21</v>
      </c>
      <c r="E80" s="2" t="s">
        <v>20</v>
      </c>
      <c r="F80" s="2">
        <v>8.9399999999999993E-2</v>
      </c>
      <c r="G80" s="2"/>
      <c r="H80" s="2"/>
      <c r="I80" s="2"/>
      <c r="J80" s="49"/>
    </row>
    <row r="81" spans="1:12" x14ac:dyDescent="0.2">
      <c r="A81" s="15" t="s">
        <v>138</v>
      </c>
      <c r="B81" s="2">
        <v>0.44569999999999999</v>
      </c>
      <c r="C81" s="2" t="s">
        <v>245</v>
      </c>
      <c r="D81" s="2" t="s">
        <v>21</v>
      </c>
      <c r="E81" s="2" t="s">
        <v>20</v>
      </c>
      <c r="F81" s="2">
        <v>0.12820000000000001</v>
      </c>
      <c r="G81" s="2"/>
      <c r="H81" s="2"/>
      <c r="I81" s="2"/>
      <c r="J81" s="49"/>
    </row>
    <row r="82" spans="1:12" x14ac:dyDescent="0.2">
      <c r="A82" s="15" t="s">
        <v>140</v>
      </c>
      <c r="B82" s="2">
        <v>-0.1004</v>
      </c>
      <c r="C82" s="2" t="s">
        <v>246</v>
      </c>
      <c r="D82" s="2" t="s">
        <v>21</v>
      </c>
      <c r="E82" s="2" t="s">
        <v>20</v>
      </c>
      <c r="F82" s="2" t="s">
        <v>51</v>
      </c>
      <c r="G82" s="2"/>
      <c r="H82" s="2"/>
      <c r="I82" s="2"/>
      <c r="J82" s="49"/>
    </row>
    <row r="83" spans="1:12" x14ac:dyDescent="0.2">
      <c r="A83" s="15" t="s">
        <v>142</v>
      </c>
      <c r="B83" s="2">
        <v>-8.1530000000000005E-2</v>
      </c>
      <c r="C83" s="2" t="s">
        <v>247</v>
      </c>
      <c r="D83" s="2" t="s">
        <v>21</v>
      </c>
      <c r="E83" s="2" t="s">
        <v>20</v>
      </c>
      <c r="F83" s="2" t="s">
        <v>51</v>
      </c>
      <c r="G83" s="2"/>
      <c r="H83" s="2"/>
      <c r="I83" s="2"/>
      <c r="J83" s="49"/>
    </row>
    <row r="84" spans="1:12" x14ac:dyDescent="0.2">
      <c r="A84" s="15" t="s">
        <v>144</v>
      </c>
      <c r="B84" s="2">
        <v>-1.259E-2</v>
      </c>
      <c r="C84" s="2" t="s">
        <v>248</v>
      </c>
      <c r="D84" s="2" t="s">
        <v>21</v>
      </c>
      <c r="E84" s="2" t="s">
        <v>20</v>
      </c>
      <c r="F84" s="2" t="s">
        <v>51</v>
      </c>
      <c r="G84" s="2"/>
      <c r="H84" s="2"/>
      <c r="I84" s="2"/>
      <c r="J84" s="49"/>
    </row>
    <row r="85" spans="1:12" x14ac:dyDescent="0.2">
      <c r="A85" s="15" t="s">
        <v>146</v>
      </c>
      <c r="B85" s="2">
        <v>-6.2649999999999997E-2</v>
      </c>
      <c r="C85" s="2" t="s">
        <v>249</v>
      </c>
      <c r="D85" s="2" t="s">
        <v>21</v>
      </c>
      <c r="E85" s="2" t="s">
        <v>20</v>
      </c>
      <c r="F85" s="2" t="s">
        <v>51</v>
      </c>
      <c r="G85" s="2"/>
      <c r="H85" s="2"/>
      <c r="I85" s="2"/>
      <c r="J85" s="49"/>
    </row>
    <row r="86" spans="1:12" x14ac:dyDescent="0.2">
      <c r="A86" s="15"/>
      <c r="B86" s="2"/>
      <c r="C86" s="2"/>
      <c r="D86" s="2"/>
      <c r="E86" s="2"/>
      <c r="F86" s="2"/>
      <c r="G86" s="2"/>
      <c r="H86" s="2"/>
      <c r="I86" s="2"/>
      <c r="J86" s="49"/>
    </row>
    <row r="87" spans="1:12" x14ac:dyDescent="0.2">
      <c r="A87" s="15"/>
      <c r="B87" s="2"/>
      <c r="C87" s="2"/>
      <c r="D87" s="2"/>
      <c r="E87" s="2"/>
      <c r="F87" s="2"/>
      <c r="G87" s="2"/>
      <c r="H87" s="2"/>
      <c r="I87" s="2"/>
      <c r="J87" s="49"/>
    </row>
    <row r="88" spans="1:12" x14ac:dyDescent="0.2">
      <c r="A88" s="15" t="s">
        <v>53</v>
      </c>
      <c r="B88" s="2" t="s">
        <v>54</v>
      </c>
      <c r="C88" s="2" t="s">
        <v>55</v>
      </c>
      <c r="D88" s="2" t="s">
        <v>42</v>
      </c>
      <c r="E88" s="2" t="s">
        <v>56</v>
      </c>
      <c r="F88" s="2" t="s">
        <v>57</v>
      </c>
      <c r="G88" s="2" t="s">
        <v>58</v>
      </c>
      <c r="H88" s="2" t="s">
        <v>59</v>
      </c>
      <c r="I88" s="2" t="s">
        <v>25</v>
      </c>
      <c r="J88" s="49"/>
    </row>
    <row r="89" spans="1:12" x14ac:dyDescent="0.2">
      <c r="A89" s="15"/>
      <c r="B89" s="2"/>
      <c r="C89" s="2"/>
      <c r="D89" s="2"/>
      <c r="E89" s="2"/>
      <c r="F89" s="2"/>
      <c r="G89" s="2"/>
      <c r="H89" s="2"/>
      <c r="I89" s="2"/>
      <c r="J89" s="49"/>
    </row>
    <row r="90" spans="1:12" x14ac:dyDescent="0.2">
      <c r="A90" s="15" t="s">
        <v>86</v>
      </c>
      <c r="B90" s="2"/>
      <c r="C90" s="2"/>
      <c r="D90" s="2"/>
      <c r="E90" s="2"/>
      <c r="F90" s="2"/>
      <c r="G90" s="2"/>
      <c r="H90" s="2"/>
      <c r="I90" s="2"/>
      <c r="J90" s="49"/>
    </row>
    <row r="91" spans="1:12" x14ac:dyDescent="0.2">
      <c r="A91" s="15" t="s">
        <v>132</v>
      </c>
      <c r="B91" s="2">
        <v>1.359</v>
      </c>
      <c r="C91" s="2">
        <v>1.282</v>
      </c>
      <c r="D91" s="2">
        <v>7.6819999999999999E-2</v>
      </c>
      <c r="E91" s="2">
        <v>0.14649999999999999</v>
      </c>
      <c r="F91" s="2">
        <v>2</v>
      </c>
      <c r="G91" s="2">
        <v>2</v>
      </c>
      <c r="H91" s="2">
        <v>0.5242</v>
      </c>
      <c r="I91" s="2">
        <v>8</v>
      </c>
      <c r="J91" s="49"/>
    </row>
    <row r="92" spans="1:12" x14ac:dyDescent="0.2">
      <c r="A92" s="15" t="s">
        <v>134</v>
      </c>
      <c r="B92" s="2">
        <v>2.097</v>
      </c>
      <c r="C92" s="2">
        <v>1.56</v>
      </c>
      <c r="D92" s="2">
        <v>0.53700000000000003</v>
      </c>
      <c r="E92" s="2">
        <v>0.14649999999999999</v>
      </c>
      <c r="F92" s="2">
        <v>2</v>
      </c>
      <c r="G92" s="2">
        <v>2</v>
      </c>
      <c r="H92" s="2">
        <v>3.665</v>
      </c>
      <c r="I92" s="2">
        <v>8</v>
      </c>
      <c r="J92" s="49"/>
    </row>
    <row r="93" spans="1:12" ht="16" thickBot="1" x14ac:dyDescent="0.25">
      <c r="A93" s="15" t="s">
        <v>136</v>
      </c>
      <c r="B93" s="2">
        <v>1.988</v>
      </c>
      <c r="C93" s="2">
        <v>1.508</v>
      </c>
      <c r="D93" s="2">
        <v>0.48070000000000002</v>
      </c>
      <c r="E93" s="2">
        <v>0.14649999999999999</v>
      </c>
      <c r="F93" s="2">
        <v>2</v>
      </c>
      <c r="G93" s="2">
        <v>2</v>
      </c>
      <c r="H93" s="2">
        <v>3.2810000000000001</v>
      </c>
      <c r="I93" s="2">
        <v>8</v>
      </c>
      <c r="J93" s="49"/>
    </row>
    <row r="94" spans="1:12" ht="16" thickBot="1" x14ac:dyDescent="0.25">
      <c r="A94" s="15" t="s">
        <v>138</v>
      </c>
      <c r="B94" s="2">
        <v>1.99</v>
      </c>
      <c r="C94" s="2">
        <v>1.544</v>
      </c>
      <c r="D94" s="2">
        <v>0.44569999999999999</v>
      </c>
      <c r="E94" s="2">
        <v>0.14649999999999999</v>
      </c>
      <c r="F94" s="2">
        <v>2</v>
      </c>
      <c r="G94" s="2">
        <v>2</v>
      </c>
      <c r="H94" s="2">
        <v>3.0419999999999998</v>
      </c>
      <c r="I94" s="2">
        <v>8</v>
      </c>
      <c r="J94" s="49"/>
      <c r="L94" s="69"/>
    </row>
    <row r="95" spans="1:12" x14ac:dyDescent="0.2">
      <c r="A95" s="15" t="s">
        <v>140</v>
      </c>
      <c r="B95" s="2">
        <v>1.54</v>
      </c>
      <c r="C95" s="2">
        <v>1.64</v>
      </c>
      <c r="D95" s="2">
        <v>-0.1004</v>
      </c>
      <c r="E95" s="2">
        <v>0.14649999999999999</v>
      </c>
      <c r="F95" s="2">
        <v>2</v>
      </c>
      <c r="G95" s="2">
        <v>2</v>
      </c>
      <c r="H95" s="2">
        <v>0.68510000000000004</v>
      </c>
      <c r="I95" s="2">
        <v>8</v>
      </c>
      <c r="J95" s="49"/>
    </row>
    <row r="96" spans="1:12" x14ac:dyDescent="0.2">
      <c r="A96" s="15" t="s">
        <v>142</v>
      </c>
      <c r="B96" s="2">
        <v>1.333</v>
      </c>
      <c r="C96" s="2">
        <v>1.415</v>
      </c>
      <c r="D96" s="2">
        <v>-8.1530000000000005E-2</v>
      </c>
      <c r="E96" s="2">
        <v>0.14649999999999999</v>
      </c>
      <c r="F96" s="2">
        <v>2</v>
      </c>
      <c r="G96" s="2">
        <v>2</v>
      </c>
      <c r="H96" s="2">
        <v>0.55630000000000002</v>
      </c>
      <c r="I96" s="2">
        <v>8</v>
      </c>
      <c r="J96" s="49"/>
    </row>
    <row r="97" spans="1:10" x14ac:dyDescent="0.2">
      <c r="A97" s="15" t="s">
        <v>144</v>
      </c>
      <c r="B97" s="2">
        <v>1.37</v>
      </c>
      <c r="C97" s="2">
        <v>1.3819999999999999</v>
      </c>
      <c r="D97" s="2">
        <v>-1.259E-2</v>
      </c>
      <c r="E97" s="2">
        <v>0.14649999999999999</v>
      </c>
      <c r="F97" s="2">
        <v>2</v>
      </c>
      <c r="G97" s="2">
        <v>2</v>
      </c>
      <c r="H97" s="2">
        <v>8.5919999999999996E-2</v>
      </c>
      <c r="I97" s="2">
        <v>8</v>
      </c>
      <c r="J97" s="49"/>
    </row>
    <row r="98" spans="1:10" ht="16" thickBot="1" x14ac:dyDescent="0.25">
      <c r="A98" s="16" t="s">
        <v>146</v>
      </c>
      <c r="B98" s="17">
        <v>1.0820000000000001</v>
      </c>
      <c r="C98" s="17">
        <v>1.145</v>
      </c>
      <c r="D98" s="17">
        <v>-6.2649999999999997E-2</v>
      </c>
      <c r="E98" s="17">
        <v>0.14649999999999999</v>
      </c>
      <c r="F98" s="17">
        <v>2</v>
      </c>
      <c r="G98" s="17">
        <v>2</v>
      </c>
      <c r="H98" s="17">
        <v>0.42749999999999999</v>
      </c>
      <c r="I98" s="17">
        <v>8</v>
      </c>
      <c r="J98" s="50"/>
    </row>
  </sheetData>
  <mergeCells count="10">
    <mergeCell ref="A37:F37"/>
    <mergeCell ref="A35:F36"/>
    <mergeCell ref="A69:I69"/>
    <mergeCell ref="B2:M2"/>
    <mergeCell ref="B13:M13"/>
    <mergeCell ref="P2:AF2"/>
    <mergeCell ref="P13:AA13"/>
    <mergeCell ref="B25:E25"/>
    <mergeCell ref="F25:I25"/>
    <mergeCell ref="J25:J3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7DD06-4D8C-46DB-BA02-51108583FA84}">
  <dimension ref="A1:AQ98"/>
  <sheetViews>
    <sheetView topLeftCell="A27" zoomScale="75" zoomScaleNormal="75" workbookViewId="0">
      <selection activeCell="K57" sqref="K57"/>
    </sheetView>
  </sheetViews>
  <sheetFormatPr baseColWidth="10" defaultColWidth="8.83203125" defaultRowHeight="15" x14ac:dyDescent="0.2"/>
  <cols>
    <col min="1" max="1" width="48.5" customWidth="1"/>
    <col min="2" max="2" width="21.6640625" customWidth="1"/>
    <col min="3" max="3" width="18.5" customWidth="1"/>
    <col min="4" max="4" width="27.83203125" customWidth="1"/>
    <col min="5" max="5" width="24.6640625" customWidth="1"/>
    <col min="6" max="6" width="27.1640625" customWidth="1"/>
    <col min="7" max="7" width="19" customWidth="1"/>
    <col min="12" max="12" width="43.5" customWidth="1"/>
    <col min="16" max="16" width="24.1640625" customWidth="1"/>
    <col min="20" max="20" width="50.83203125" customWidth="1"/>
  </cols>
  <sheetData>
    <row r="1" spans="1:43" x14ac:dyDescent="0.2">
      <c r="A1" s="4" t="s">
        <v>3</v>
      </c>
      <c r="B1" s="99" t="s">
        <v>156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  <c r="N1" s="19"/>
      <c r="T1" s="4" t="s">
        <v>3</v>
      </c>
      <c r="U1" s="90" t="s">
        <v>182</v>
      </c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</row>
    <row r="2" spans="1:43" x14ac:dyDescent="0.2">
      <c r="A2" s="1" t="s">
        <v>111</v>
      </c>
      <c r="B2" s="1" t="s">
        <v>72</v>
      </c>
      <c r="C2" s="1" t="s">
        <v>73</v>
      </c>
      <c r="D2" s="1" t="s">
        <v>74</v>
      </c>
      <c r="E2" s="1" t="s">
        <v>75</v>
      </c>
      <c r="F2" s="1" t="s">
        <v>76</v>
      </c>
      <c r="G2" s="1" t="s">
        <v>77</v>
      </c>
      <c r="H2" s="1" t="s">
        <v>78</v>
      </c>
      <c r="I2" s="1" t="s">
        <v>79</v>
      </c>
      <c r="J2" s="1" t="s">
        <v>102</v>
      </c>
      <c r="K2" s="1" t="s">
        <v>103</v>
      </c>
      <c r="L2" s="1" t="s">
        <v>71</v>
      </c>
      <c r="M2" s="1" t="s">
        <v>62</v>
      </c>
      <c r="N2" s="20"/>
      <c r="T2" s="1" t="s">
        <v>111</v>
      </c>
      <c r="U2" s="1" t="s">
        <v>72</v>
      </c>
      <c r="V2" s="1" t="s">
        <v>73</v>
      </c>
      <c r="W2" s="1" t="s">
        <v>74</v>
      </c>
      <c r="X2" s="1" t="s">
        <v>75</v>
      </c>
      <c r="Y2" s="1" t="s">
        <v>76</v>
      </c>
      <c r="Z2" s="1" t="s">
        <v>77</v>
      </c>
      <c r="AA2" s="1" t="s">
        <v>78</v>
      </c>
      <c r="AB2" s="1" t="s">
        <v>79</v>
      </c>
      <c r="AC2" s="1" t="s">
        <v>102</v>
      </c>
      <c r="AD2" s="1" t="s">
        <v>103</v>
      </c>
      <c r="AE2" s="1" t="s">
        <v>104</v>
      </c>
      <c r="AF2" s="1" t="s">
        <v>114</v>
      </c>
      <c r="AG2" s="1" t="s">
        <v>71</v>
      </c>
      <c r="AH2" s="1" t="s">
        <v>62</v>
      </c>
    </row>
    <row r="3" spans="1:43" x14ac:dyDescent="0.2">
      <c r="A3" s="1">
        <v>1.5</v>
      </c>
      <c r="B3" s="1">
        <v>2.1594989999999998</v>
      </c>
      <c r="C3" s="1"/>
      <c r="D3" s="1"/>
      <c r="E3" s="1"/>
      <c r="F3" s="1"/>
      <c r="G3" s="1"/>
      <c r="H3" s="1">
        <v>2.7178789999999999</v>
      </c>
      <c r="I3" s="1">
        <v>1.978167</v>
      </c>
      <c r="J3" s="1"/>
      <c r="K3" s="1"/>
      <c r="L3" s="1">
        <f>AVERAGE(B3:K3)</f>
        <v>2.2851816666666669</v>
      </c>
      <c r="M3" s="1">
        <f>_xlfn.STDEV.S(B3:K3)</f>
        <v>0.38553931091567517</v>
      </c>
      <c r="N3" s="20"/>
      <c r="T3" s="1">
        <v>1.5</v>
      </c>
      <c r="U3" s="1">
        <v>1.4672289999999999</v>
      </c>
      <c r="V3" s="1">
        <v>1.459754</v>
      </c>
      <c r="W3" s="1">
        <v>1.922534</v>
      </c>
      <c r="X3" s="1">
        <v>1.5515270000000001</v>
      </c>
      <c r="Y3" s="1">
        <v>1.763242</v>
      </c>
      <c r="Z3" s="1">
        <v>1.427041</v>
      </c>
      <c r="AA3" s="1">
        <v>1.993179</v>
      </c>
      <c r="AB3" s="1">
        <v>1.7173639999999999</v>
      </c>
      <c r="AC3" s="1">
        <v>1.3014589999999999</v>
      </c>
      <c r="AD3" s="1">
        <v>1.3037589999999999</v>
      </c>
      <c r="AE3" s="1">
        <v>1.733088</v>
      </c>
      <c r="AF3" s="1">
        <v>1.4113640000000001</v>
      </c>
      <c r="AG3" s="1">
        <f>AVERAGE(U3:AF3)</f>
        <v>1.587628333333333</v>
      </c>
      <c r="AH3" s="1">
        <f>_xlfn.STDEV.S(U3:AF3)</f>
        <v>0.23295462101851488</v>
      </c>
    </row>
    <row r="4" spans="1:43" x14ac:dyDescent="0.2">
      <c r="A4" s="1">
        <v>3</v>
      </c>
      <c r="B4" s="1">
        <v>2.7752050000000001</v>
      </c>
      <c r="C4" s="1">
        <v>2.4059810000000001</v>
      </c>
      <c r="D4" s="1">
        <v>2.873596</v>
      </c>
      <c r="E4" s="1">
        <v>1</v>
      </c>
      <c r="F4" s="1">
        <v>2.3149199999999999</v>
      </c>
      <c r="G4" s="1">
        <v>2.3149199999999999</v>
      </c>
      <c r="H4" s="1">
        <v>3.6352419999999999</v>
      </c>
      <c r="I4" s="1">
        <v>1.5239199999999999</v>
      </c>
      <c r="J4" s="1">
        <v>1.193295</v>
      </c>
      <c r="K4" s="1">
        <v>2.9882430000000002</v>
      </c>
      <c r="L4" s="1">
        <f t="shared" ref="L4:L10" si="0">AVERAGE(B4:K4)</f>
        <v>2.3025322000000004</v>
      </c>
      <c r="M4" s="1">
        <f t="shared" ref="M4:M10" si="1">_xlfn.STDEV.S(B4:K4)</f>
        <v>0.83931790938115647</v>
      </c>
      <c r="N4" s="20"/>
      <c r="T4" s="1">
        <v>3</v>
      </c>
      <c r="U4" s="1">
        <v>1.3127800000000001</v>
      </c>
      <c r="V4" s="1">
        <v>1.444968</v>
      </c>
      <c r="W4" s="1">
        <v>1.561158</v>
      </c>
      <c r="X4" s="1">
        <v>1.2862819999999999</v>
      </c>
      <c r="Y4" s="1">
        <v>1.435092</v>
      </c>
      <c r="Z4" s="1">
        <v>1.473168</v>
      </c>
      <c r="AA4" s="1">
        <v>1.5668070000000001</v>
      </c>
      <c r="AB4" s="1">
        <v>1.5867770000000001</v>
      </c>
      <c r="AC4" s="1">
        <v>1.3961220000000001</v>
      </c>
      <c r="AD4" s="1">
        <v>1.5219579999999999</v>
      </c>
      <c r="AE4" s="1">
        <v>1.6314599999999999</v>
      </c>
      <c r="AF4" s="1">
        <v>1.167537</v>
      </c>
      <c r="AG4" s="1">
        <f t="shared" ref="AG4:AG10" si="2">AVERAGE(U4:AF4)</f>
        <v>1.4486757499999998</v>
      </c>
      <c r="AH4" s="1">
        <f t="shared" ref="AH4:AH10" si="3">_xlfn.STDEV.S(U4:AF4)</f>
        <v>0.13879284384822321</v>
      </c>
    </row>
    <row r="5" spans="1:43" x14ac:dyDescent="0.2">
      <c r="A5" s="1">
        <v>4.5</v>
      </c>
      <c r="B5" s="1">
        <v>3.0208179999999998</v>
      </c>
      <c r="C5" s="1">
        <v>4.2208680000000003</v>
      </c>
      <c r="D5" s="1">
        <v>0</v>
      </c>
      <c r="E5" s="1">
        <v>4.3802260000000004</v>
      </c>
      <c r="F5" s="1">
        <v>2.875947</v>
      </c>
      <c r="G5" s="1">
        <v>2.875947</v>
      </c>
      <c r="H5" s="1">
        <v>2.281533</v>
      </c>
      <c r="I5" s="1">
        <v>1.457079</v>
      </c>
      <c r="J5" s="1">
        <v>1.7528680000000001</v>
      </c>
      <c r="K5" s="1">
        <v>2.5973250000000001</v>
      </c>
      <c r="L5" s="1">
        <f t="shared" si="0"/>
        <v>2.5462611000000002</v>
      </c>
      <c r="M5" s="1">
        <f t="shared" si="1"/>
        <v>1.290230371199435</v>
      </c>
      <c r="T5" s="1">
        <v>4.5</v>
      </c>
      <c r="U5" s="1">
        <v>1.3361799999999999</v>
      </c>
      <c r="V5" s="1">
        <v>1.408485</v>
      </c>
      <c r="W5" s="1">
        <v>1.326422</v>
      </c>
      <c r="X5" s="1">
        <v>1.3230390000000001</v>
      </c>
      <c r="Y5" s="1">
        <v>1.6614169999999999</v>
      </c>
      <c r="Z5" s="1">
        <v>1.2563789999999999</v>
      </c>
      <c r="AA5" s="1">
        <v>1.5124610000000001</v>
      </c>
      <c r="AB5" s="1">
        <v>1.2811239999999999</v>
      </c>
      <c r="AC5" s="1">
        <v>1.2645550000000001</v>
      </c>
      <c r="AD5" s="1">
        <v>1.6485160000000001</v>
      </c>
      <c r="AE5" s="1">
        <v>1.571796</v>
      </c>
      <c r="AF5" s="1">
        <v>1.0910260000000001</v>
      </c>
      <c r="AG5" s="1">
        <f t="shared" si="2"/>
        <v>1.3901166666666667</v>
      </c>
      <c r="AH5" s="1">
        <f t="shared" si="3"/>
        <v>0.17454843294957323</v>
      </c>
    </row>
    <row r="6" spans="1:43" x14ac:dyDescent="0.2">
      <c r="A6" s="1">
        <v>6</v>
      </c>
      <c r="B6" s="1">
        <v>2.4065150000000002</v>
      </c>
      <c r="C6" s="1">
        <v>2.329393</v>
      </c>
      <c r="D6" s="1">
        <v>3.9917590000000001</v>
      </c>
      <c r="E6" s="1">
        <v>4.6709180000000003</v>
      </c>
      <c r="F6" s="1">
        <v>1.4903200000000001</v>
      </c>
      <c r="G6" s="1">
        <v>1.4903200000000001</v>
      </c>
      <c r="H6" s="1">
        <v>1.64829</v>
      </c>
      <c r="I6" s="1">
        <v>1.4360660000000001</v>
      </c>
      <c r="J6" s="1">
        <v>3.0208699999999999</v>
      </c>
      <c r="K6" s="1">
        <v>1.8209120000000001</v>
      </c>
      <c r="L6" s="1">
        <f t="shared" si="0"/>
        <v>2.4305363</v>
      </c>
      <c r="M6" s="1">
        <f t="shared" si="1"/>
        <v>1.1331648388572857</v>
      </c>
      <c r="T6" s="1">
        <v>6</v>
      </c>
      <c r="U6" s="1">
        <v>1.134709</v>
      </c>
      <c r="V6" s="1">
        <v>1.257228</v>
      </c>
      <c r="W6" s="1">
        <v>1.3074779999999999</v>
      </c>
      <c r="X6" s="1">
        <v>1.1432249999999999</v>
      </c>
      <c r="Y6" s="1">
        <v>1.398425</v>
      </c>
      <c r="Z6" s="1">
        <v>1.108236</v>
      </c>
      <c r="AA6" s="1">
        <v>1.249563</v>
      </c>
      <c r="AB6" s="1">
        <v>1.1446210000000001</v>
      </c>
      <c r="AC6" s="1">
        <v>1.102938</v>
      </c>
      <c r="AD6" s="1">
        <v>1.3487640000000001</v>
      </c>
      <c r="AE6" s="1">
        <v>1.378414</v>
      </c>
      <c r="AF6" s="1">
        <v>1</v>
      </c>
      <c r="AG6" s="1">
        <f t="shared" si="2"/>
        <v>1.2144667499999999</v>
      </c>
      <c r="AH6" s="1">
        <f t="shared" si="3"/>
        <v>0.12667108063953023</v>
      </c>
    </row>
    <row r="7" spans="1:43" x14ac:dyDescent="0.2">
      <c r="A7" s="1">
        <v>7.5</v>
      </c>
      <c r="B7" s="1">
        <v>1.3673230000000001</v>
      </c>
      <c r="C7" s="1">
        <v>1.538945</v>
      </c>
      <c r="D7" s="1">
        <v>1.7377149999999999</v>
      </c>
      <c r="E7" s="1">
        <v>3.7889819999999999</v>
      </c>
      <c r="F7" s="1">
        <v>1.3992</v>
      </c>
      <c r="G7" s="1">
        <v>1.3992</v>
      </c>
      <c r="H7" s="1">
        <v>1.352651</v>
      </c>
      <c r="I7" s="1">
        <v>1.3620719999999999</v>
      </c>
      <c r="J7" s="1">
        <v>2.5359349999999998</v>
      </c>
      <c r="K7" s="1">
        <v>1.58317</v>
      </c>
      <c r="L7" s="1">
        <f t="shared" si="0"/>
        <v>1.8065192999999997</v>
      </c>
      <c r="M7" s="1">
        <f t="shared" si="1"/>
        <v>0.78291916840388709</v>
      </c>
      <c r="T7" s="1">
        <v>7.5</v>
      </c>
      <c r="U7" s="1">
        <v>1</v>
      </c>
      <c r="V7" s="1">
        <v>1</v>
      </c>
      <c r="W7" s="1">
        <v>1.2236480000000001</v>
      </c>
      <c r="X7" s="1">
        <v>1.1163700000000001</v>
      </c>
      <c r="Y7" s="1">
        <v>1.208016</v>
      </c>
      <c r="Z7" s="1">
        <v>1.022065</v>
      </c>
      <c r="AA7" s="1">
        <v>1.109785</v>
      </c>
      <c r="AB7" s="1">
        <v>1</v>
      </c>
      <c r="AC7" s="1">
        <v>1</v>
      </c>
      <c r="AD7" s="1">
        <v>1.1657759999999999</v>
      </c>
      <c r="AE7" s="1">
        <v>1.1142860000000001</v>
      </c>
      <c r="AF7" s="1">
        <v>1.010178</v>
      </c>
      <c r="AG7" s="1">
        <f t="shared" si="2"/>
        <v>1.0808436666666665</v>
      </c>
      <c r="AH7" s="1">
        <f t="shared" si="3"/>
        <v>8.6122984939966507E-2</v>
      </c>
    </row>
    <row r="8" spans="1:43" x14ac:dyDescent="0.2">
      <c r="A8" s="1">
        <v>9</v>
      </c>
      <c r="B8" s="1">
        <v>1.345966</v>
      </c>
      <c r="C8" s="1"/>
      <c r="D8" s="1"/>
      <c r="E8" s="1">
        <v>2.3158029999999998</v>
      </c>
      <c r="F8" s="1">
        <v>1.1856059999999999</v>
      </c>
      <c r="G8" s="1">
        <v>1.1856059999999999</v>
      </c>
      <c r="H8" s="1">
        <v>1.342071</v>
      </c>
      <c r="I8" s="1">
        <v>1.2356560000000001</v>
      </c>
      <c r="J8" s="1">
        <v>1.4291830000000001</v>
      </c>
      <c r="K8" s="1">
        <v>1.379213</v>
      </c>
      <c r="L8" s="1">
        <f t="shared" si="0"/>
        <v>1.4273879999999999</v>
      </c>
      <c r="M8" s="1">
        <f t="shared" si="1"/>
        <v>0.37017216618371368</v>
      </c>
      <c r="T8" s="1">
        <v>9</v>
      </c>
      <c r="U8" s="1"/>
      <c r="V8" s="1">
        <v>1.2153320000000001</v>
      </c>
      <c r="W8" s="1"/>
      <c r="X8" s="1"/>
      <c r="Y8" s="1"/>
      <c r="Z8" s="1"/>
      <c r="AA8" s="1"/>
      <c r="AB8" s="1"/>
      <c r="AC8" s="1"/>
      <c r="AD8" s="1">
        <v>1.194758</v>
      </c>
      <c r="AE8" s="1">
        <v>1</v>
      </c>
      <c r="AF8" s="1">
        <v>1.062837</v>
      </c>
      <c r="AG8" s="1">
        <f t="shared" si="2"/>
        <v>1.1182317500000001</v>
      </c>
      <c r="AH8" s="1">
        <f t="shared" si="3"/>
        <v>0.10381401723715671</v>
      </c>
    </row>
    <row r="9" spans="1:43" x14ac:dyDescent="0.2">
      <c r="A9" s="1">
        <v>10.5</v>
      </c>
      <c r="B9" s="1">
        <v>1.1564430000000001</v>
      </c>
      <c r="C9" s="1">
        <v>2.0767699999999998</v>
      </c>
      <c r="D9" s="1">
        <v>1.2051099999999999</v>
      </c>
      <c r="E9" s="1">
        <v>1.7891140000000001</v>
      </c>
      <c r="F9" s="1">
        <v>1.2444230000000001</v>
      </c>
      <c r="G9" s="1">
        <v>1.2444230000000001</v>
      </c>
      <c r="H9" s="1">
        <v>1.1606909999999999</v>
      </c>
      <c r="I9" s="1">
        <v>1.113934</v>
      </c>
      <c r="J9" s="1">
        <v>1.072357</v>
      </c>
      <c r="K9" s="1">
        <v>1.2428250000000001</v>
      </c>
      <c r="L9" s="1">
        <f t="shared" si="0"/>
        <v>1.3306090000000002</v>
      </c>
      <c r="M9" s="1">
        <f t="shared" si="1"/>
        <v>0.32967041271953168</v>
      </c>
      <c r="T9" s="1">
        <v>10.5</v>
      </c>
      <c r="U9" s="1"/>
      <c r="V9" s="1"/>
      <c r="W9" s="1"/>
      <c r="X9" s="1"/>
      <c r="Y9" s="1"/>
      <c r="Z9" s="1"/>
      <c r="AA9" s="1"/>
      <c r="AB9" s="1"/>
      <c r="AC9" s="1"/>
      <c r="AD9" s="1">
        <v>1.0620179999999999</v>
      </c>
      <c r="AE9" s="1"/>
      <c r="AF9" s="1"/>
      <c r="AG9" s="1">
        <f t="shared" si="2"/>
        <v>1.0620179999999999</v>
      </c>
      <c r="AH9" s="1" t="e">
        <f t="shared" si="3"/>
        <v>#DIV/0!</v>
      </c>
    </row>
    <row r="10" spans="1:43" x14ac:dyDescent="0.2">
      <c r="A10" s="1">
        <v>12</v>
      </c>
      <c r="B10" s="1">
        <v>1</v>
      </c>
      <c r="C10" s="1">
        <v>1</v>
      </c>
      <c r="D10" s="1">
        <v>1</v>
      </c>
      <c r="E10" s="1">
        <v>1.278464</v>
      </c>
      <c r="F10" s="1">
        <v>1</v>
      </c>
      <c r="G10" s="1">
        <v>1</v>
      </c>
      <c r="H10" s="1">
        <v>1</v>
      </c>
      <c r="I10" s="1">
        <v>1</v>
      </c>
      <c r="J10" s="1">
        <v>1</v>
      </c>
      <c r="K10" s="1">
        <v>1</v>
      </c>
      <c r="L10" s="1">
        <f t="shared" si="0"/>
        <v>1.0278464</v>
      </c>
      <c r="M10" s="1">
        <f t="shared" si="1"/>
        <v>8.8058048636112787E-2</v>
      </c>
      <c r="T10" s="1">
        <v>12</v>
      </c>
      <c r="U10" s="1"/>
      <c r="V10" s="1"/>
      <c r="W10" s="1"/>
      <c r="X10" s="1"/>
      <c r="Y10" s="1"/>
      <c r="Z10" s="1"/>
      <c r="AA10" s="1"/>
      <c r="AB10" s="1"/>
      <c r="AC10" s="1"/>
      <c r="AD10" s="1">
        <v>1</v>
      </c>
      <c r="AE10" s="1"/>
      <c r="AF10" s="1"/>
      <c r="AG10" s="1">
        <f t="shared" si="2"/>
        <v>1</v>
      </c>
      <c r="AH10" s="1" t="e">
        <f t="shared" si="3"/>
        <v>#DIV/0!</v>
      </c>
    </row>
    <row r="12" spans="1:43" x14ac:dyDescent="0.2">
      <c r="A12" s="23" t="s">
        <v>4</v>
      </c>
      <c r="B12" s="90" t="s">
        <v>156</v>
      </c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T12" s="4" t="s">
        <v>4</v>
      </c>
      <c r="U12" s="90" t="s">
        <v>182</v>
      </c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</row>
    <row r="13" spans="1:43" x14ac:dyDescent="0.2">
      <c r="A13" s="5" t="s">
        <v>111</v>
      </c>
      <c r="B13" s="1" t="s">
        <v>72</v>
      </c>
      <c r="C13" s="1" t="s">
        <v>73</v>
      </c>
      <c r="D13" s="1" t="s">
        <v>74</v>
      </c>
      <c r="E13" s="1" t="s">
        <v>75</v>
      </c>
      <c r="F13" s="1" t="s">
        <v>76</v>
      </c>
      <c r="G13" s="1" t="s">
        <v>77</v>
      </c>
      <c r="H13" s="1" t="s">
        <v>78</v>
      </c>
      <c r="I13" s="1" t="s">
        <v>79</v>
      </c>
      <c r="J13" s="1" t="s">
        <v>102</v>
      </c>
      <c r="K13" s="1" t="s">
        <v>103</v>
      </c>
      <c r="L13" s="1" t="s">
        <v>104</v>
      </c>
      <c r="M13" s="1" t="s">
        <v>114</v>
      </c>
      <c r="N13" s="1" t="s">
        <v>115</v>
      </c>
      <c r="O13" s="1" t="s">
        <v>116</v>
      </c>
      <c r="P13" s="1" t="s">
        <v>117</v>
      </c>
      <c r="Q13" s="1" t="s">
        <v>71</v>
      </c>
      <c r="R13" s="1" t="s">
        <v>62</v>
      </c>
      <c r="T13" s="1" t="s">
        <v>111</v>
      </c>
      <c r="U13" s="1" t="s">
        <v>72</v>
      </c>
      <c r="V13" s="1" t="s">
        <v>73</v>
      </c>
      <c r="W13" s="1" t="s">
        <v>74</v>
      </c>
      <c r="X13" s="1" t="s">
        <v>75</v>
      </c>
      <c r="Y13" s="1" t="s">
        <v>76</v>
      </c>
      <c r="Z13" s="1" t="s">
        <v>77</v>
      </c>
      <c r="AA13" s="1" t="s">
        <v>78</v>
      </c>
      <c r="AB13" s="1" t="s">
        <v>79</v>
      </c>
      <c r="AC13" s="1" t="s">
        <v>102</v>
      </c>
      <c r="AD13" s="1" t="s">
        <v>103</v>
      </c>
      <c r="AE13" s="1" t="s">
        <v>104</v>
      </c>
      <c r="AF13" s="1" t="s">
        <v>114</v>
      </c>
      <c r="AG13" s="1" t="s">
        <v>115</v>
      </c>
      <c r="AH13" s="1" t="s">
        <v>116</v>
      </c>
      <c r="AI13" s="1" t="s">
        <v>117</v>
      </c>
      <c r="AJ13" s="1" t="s">
        <v>188</v>
      </c>
      <c r="AK13" s="1" t="s">
        <v>189</v>
      </c>
      <c r="AL13" s="1" t="s">
        <v>199</v>
      </c>
      <c r="AM13" s="1" t="s">
        <v>200</v>
      </c>
      <c r="AN13" s="1" t="s">
        <v>201</v>
      </c>
      <c r="AO13" s="1" t="s">
        <v>202</v>
      </c>
      <c r="AP13" s="1" t="s">
        <v>71</v>
      </c>
      <c r="AQ13" s="1" t="s">
        <v>62</v>
      </c>
    </row>
    <row r="14" spans="1:43" x14ac:dyDescent="0.2">
      <c r="A14" s="5">
        <v>1.5</v>
      </c>
      <c r="B14" s="1"/>
      <c r="C14" s="1">
        <v>2.0258449999999999</v>
      </c>
      <c r="D14" s="1">
        <v>3.3186870000000002</v>
      </c>
      <c r="E14" s="1">
        <v>6.4884950000000003</v>
      </c>
      <c r="F14" s="1">
        <v>1.640703</v>
      </c>
      <c r="G14" s="1"/>
      <c r="H14" s="1">
        <v>2.5311159999999999</v>
      </c>
      <c r="I14" s="1">
        <v>4.6718130000000002</v>
      </c>
      <c r="J14" s="1">
        <v>3.148479</v>
      </c>
      <c r="K14" s="1">
        <v>3.067987</v>
      </c>
      <c r="L14" s="1">
        <v>7.1959799999999996</v>
      </c>
      <c r="M14" s="1"/>
      <c r="N14" s="1">
        <v>7.4997910000000001</v>
      </c>
      <c r="O14" s="1">
        <v>3.500648</v>
      </c>
      <c r="P14" s="1"/>
      <c r="Q14" s="1">
        <f>AVERAGE(B14:P14)</f>
        <v>4.0990494545454546</v>
      </c>
      <c r="R14" s="1">
        <f>_xlfn.STDEV.S(B14:P14)</f>
        <v>2.0718907575049577</v>
      </c>
      <c r="T14" s="1">
        <v>1.5</v>
      </c>
      <c r="U14" s="1">
        <v>1.2631840000000001</v>
      </c>
      <c r="V14" s="1">
        <v>1.852136</v>
      </c>
      <c r="W14" s="1">
        <v>2.0890019999999998</v>
      </c>
      <c r="X14" s="1">
        <v>2.5448919999999999</v>
      </c>
      <c r="Y14" s="1">
        <v>1.51387</v>
      </c>
      <c r="Z14" s="1">
        <v>1</v>
      </c>
      <c r="AA14" s="1">
        <v>3.5735589999999999</v>
      </c>
      <c r="AB14" s="1">
        <v>1.2291669999999999</v>
      </c>
      <c r="AC14" s="1">
        <v>1.159662</v>
      </c>
      <c r="AD14" s="1">
        <v>1.658676</v>
      </c>
      <c r="AE14" s="1">
        <v>1.960896</v>
      </c>
      <c r="AF14" s="1">
        <v>1.3582689999999999</v>
      </c>
      <c r="AG14" s="1">
        <v>1.2863910000000001</v>
      </c>
      <c r="AH14" s="1">
        <v>2.0103559999999998</v>
      </c>
      <c r="AI14" s="1">
        <v>1.1695720000000001</v>
      </c>
      <c r="AJ14" s="1">
        <v>1.7207680000000001</v>
      </c>
      <c r="AK14" s="1">
        <v>1.4286000000000001</v>
      </c>
      <c r="AL14" s="1">
        <v>1.3499209999999999</v>
      </c>
      <c r="AM14" s="1">
        <v>1.801374</v>
      </c>
      <c r="AN14" s="1">
        <v>1.42439</v>
      </c>
      <c r="AO14" s="1">
        <v>1.711973</v>
      </c>
      <c r="AP14" s="1">
        <f>AVERAGE(U14:AO14)</f>
        <v>1.6717456190476192</v>
      </c>
      <c r="AQ14" s="1">
        <f>_xlfn.STDEV.S(U14:AO14)</f>
        <v>0.5757255320182938</v>
      </c>
    </row>
    <row r="15" spans="1:43" x14ac:dyDescent="0.2">
      <c r="A15" s="5">
        <v>3</v>
      </c>
      <c r="B15" s="1">
        <v>2.1415479999999998</v>
      </c>
      <c r="C15" s="1">
        <v>1.992275</v>
      </c>
      <c r="D15" s="1">
        <v>3.405332</v>
      </c>
      <c r="E15" s="1">
        <v>4.861103</v>
      </c>
      <c r="F15" s="1">
        <v>1.237743</v>
      </c>
      <c r="G15" s="1">
        <v>2.0747879999999999</v>
      </c>
      <c r="H15" s="1">
        <v>3.6748129999999999</v>
      </c>
      <c r="I15" s="1">
        <v>4.2902779999999998</v>
      </c>
      <c r="J15" s="1">
        <v>5.7008559999999999</v>
      </c>
      <c r="K15" s="1">
        <v>4.3055820000000002</v>
      </c>
      <c r="L15" s="1">
        <v>5.4350319999999996</v>
      </c>
      <c r="M15" s="1">
        <v>2.653921</v>
      </c>
      <c r="N15" s="1">
        <v>5.6995820000000004</v>
      </c>
      <c r="O15" s="1">
        <v>1.978353</v>
      </c>
      <c r="P15" s="1">
        <v>3.2501500000000001</v>
      </c>
      <c r="Q15" s="1">
        <f t="shared" ref="Q15:Q21" si="4">AVERAGE(B15:P15)</f>
        <v>3.5134237333333327</v>
      </c>
      <c r="R15" s="1">
        <f t="shared" ref="R15:R21" si="5">_xlfn.STDEV.S(B15:P15)</f>
        <v>1.4868601972737474</v>
      </c>
      <c r="T15" s="1">
        <v>3</v>
      </c>
      <c r="U15" s="1">
        <v>1.876846</v>
      </c>
      <c r="V15" s="1">
        <v>1.7550330000000001</v>
      </c>
      <c r="W15" s="1">
        <v>3.5537770000000002</v>
      </c>
      <c r="X15" s="1">
        <v>1.444142</v>
      </c>
      <c r="Y15" s="1">
        <v>1.8351189999999999</v>
      </c>
      <c r="Z15" s="1">
        <v>1.681516</v>
      </c>
      <c r="AA15" s="1">
        <v>2.3285659999999999</v>
      </c>
      <c r="AB15" s="1">
        <v>1.403359</v>
      </c>
      <c r="AC15" s="1">
        <v>1.3962619999999999</v>
      </c>
      <c r="AD15" s="1">
        <v>2.0211510000000001</v>
      </c>
      <c r="AE15" s="1">
        <v>1.708501</v>
      </c>
      <c r="AF15" s="1">
        <v>1</v>
      </c>
      <c r="AG15" s="1">
        <v>2.238645</v>
      </c>
      <c r="AH15" s="1">
        <v>1.553771</v>
      </c>
      <c r="AI15" s="1">
        <v>1.5526</v>
      </c>
      <c r="AJ15" s="1">
        <v>1.6385609999999999</v>
      </c>
      <c r="AK15" s="1">
        <v>1.870398</v>
      </c>
      <c r="AL15" s="1">
        <v>2.1269979999999999</v>
      </c>
      <c r="AM15" s="1">
        <v>1.538351</v>
      </c>
      <c r="AN15" s="1">
        <v>1.2176149999999999</v>
      </c>
      <c r="AO15" s="1">
        <v>2.2315849999999999</v>
      </c>
      <c r="AP15" s="1">
        <f t="shared" ref="AP15:AP20" si="6">AVERAGE(U15:AO15)</f>
        <v>1.8082283809523811</v>
      </c>
      <c r="AQ15" s="1">
        <f t="shared" ref="AQ15:AQ21" si="7">_xlfn.STDEV.S(U15:AO15)</f>
        <v>0.5275995371836939</v>
      </c>
    </row>
    <row r="16" spans="1:43" x14ac:dyDescent="0.2">
      <c r="A16" s="5">
        <v>4.5</v>
      </c>
      <c r="B16" s="1">
        <v>2.2720150000000001</v>
      </c>
      <c r="C16" s="1">
        <v>1.298441</v>
      </c>
      <c r="D16" s="1">
        <v>3.2364850000000001</v>
      </c>
      <c r="E16" s="1">
        <v>2.5544769999999999</v>
      </c>
      <c r="F16" s="1">
        <v>1.187789</v>
      </c>
      <c r="G16" s="1">
        <v>1.9077310000000001</v>
      </c>
      <c r="H16" s="1">
        <v>2.0388009999999999</v>
      </c>
      <c r="I16" s="1">
        <v>2.5090189999999999</v>
      </c>
      <c r="J16" s="1">
        <v>2.7265440000000001</v>
      </c>
      <c r="K16" s="1">
        <v>2.8218030000000001</v>
      </c>
      <c r="L16" s="1">
        <v>2.8935149999999998</v>
      </c>
      <c r="M16" s="1">
        <v>2.0801210000000001</v>
      </c>
      <c r="N16" s="1">
        <v>1.9720249999999999</v>
      </c>
      <c r="O16" s="1">
        <v>1.437373</v>
      </c>
      <c r="P16" s="1">
        <v>1.3879429999999999</v>
      </c>
      <c r="Q16" s="1">
        <f t="shared" si="4"/>
        <v>2.1549388000000005</v>
      </c>
      <c r="R16" s="1">
        <f t="shared" si="5"/>
        <v>0.63646305289109728</v>
      </c>
      <c r="T16" s="1">
        <v>4.5</v>
      </c>
      <c r="U16" s="1">
        <v>1.4368810000000001</v>
      </c>
      <c r="V16" s="1">
        <v>1.4110069999999999</v>
      </c>
      <c r="W16" s="1">
        <v>2.4002870000000001</v>
      </c>
      <c r="X16" s="1">
        <v>1.1772260000000001</v>
      </c>
      <c r="Y16" s="1">
        <v>2.4035519999999999</v>
      </c>
      <c r="Z16" s="1">
        <v>1.562093</v>
      </c>
      <c r="AA16" s="1">
        <v>2.8279529999999999</v>
      </c>
      <c r="AB16" s="1">
        <v>1.258168</v>
      </c>
      <c r="AC16" s="1">
        <v>1.3273440000000001</v>
      </c>
      <c r="AD16" s="1">
        <v>1.950555</v>
      </c>
      <c r="AE16" s="1">
        <v>1.4318649999999999</v>
      </c>
      <c r="AF16" s="1">
        <v>1.070549</v>
      </c>
      <c r="AG16" s="1">
        <v>1.507541</v>
      </c>
      <c r="AH16" s="1">
        <v>1.474774</v>
      </c>
      <c r="AI16" s="1">
        <v>1.7403519999999999</v>
      </c>
      <c r="AJ16" s="1">
        <v>1.5295479999999999</v>
      </c>
      <c r="AK16" s="1">
        <v>1.5900570000000001</v>
      </c>
      <c r="AL16" s="1">
        <v>1.5123850000000001</v>
      </c>
      <c r="AM16" s="1">
        <v>1.547107</v>
      </c>
      <c r="AN16" s="1">
        <v>1</v>
      </c>
      <c r="AO16" s="1">
        <v>1.7242869999999999</v>
      </c>
      <c r="AP16" s="1">
        <f t="shared" si="6"/>
        <v>1.613501476190476</v>
      </c>
      <c r="AQ16" s="1">
        <f t="shared" si="7"/>
        <v>0.45223202361394294</v>
      </c>
    </row>
    <row r="17" spans="1:43" x14ac:dyDescent="0.2">
      <c r="A17" s="5">
        <v>6</v>
      </c>
      <c r="B17" s="1">
        <v>1.4308510000000001</v>
      </c>
      <c r="C17" s="1">
        <v>1.0955820000000001</v>
      </c>
      <c r="D17" s="1">
        <v>3.3663289999999999</v>
      </c>
      <c r="E17" s="1">
        <v>1.8425279999999999</v>
      </c>
      <c r="F17" s="1">
        <v>1.0085109999999999</v>
      </c>
      <c r="G17" s="1">
        <v>2.9268339999999999</v>
      </c>
      <c r="H17" s="1">
        <v>1.3715459999999999</v>
      </c>
      <c r="I17" s="1">
        <v>1.441073</v>
      </c>
      <c r="J17" s="1">
        <v>1.754964</v>
      </c>
      <c r="K17" s="1">
        <v>2.02624</v>
      </c>
      <c r="L17" s="1">
        <v>1.656377</v>
      </c>
      <c r="M17" s="1">
        <v>2.3070249999999999</v>
      </c>
      <c r="N17" s="1">
        <v>1.4356990000000001</v>
      </c>
      <c r="O17" s="1">
        <v>1.458834</v>
      </c>
      <c r="P17" s="1">
        <v>1.0380529999999999</v>
      </c>
      <c r="Q17" s="1">
        <f t="shared" si="4"/>
        <v>1.7440297333333334</v>
      </c>
      <c r="R17" s="1">
        <f t="shared" si="5"/>
        <v>0.67664504914356305</v>
      </c>
      <c r="T17" s="1">
        <v>6</v>
      </c>
      <c r="U17" s="1">
        <v>1.093785</v>
      </c>
      <c r="V17" s="1">
        <v>1.2277340000000001</v>
      </c>
      <c r="W17" s="1">
        <v>1.922261</v>
      </c>
      <c r="X17" s="1">
        <v>1.1287720000000001</v>
      </c>
      <c r="Y17" s="1">
        <v>1.30596</v>
      </c>
      <c r="Z17" s="1">
        <v>1.2710630000000001</v>
      </c>
      <c r="AA17" s="1">
        <v>1.9701679999999999</v>
      </c>
      <c r="AB17" s="1">
        <v>1</v>
      </c>
      <c r="AC17" s="1">
        <v>1.064154</v>
      </c>
      <c r="AD17" s="1">
        <v>1.449395</v>
      </c>
      <c r="AE17" s="1">
        <v>1.320233</v>
      </c>
      <c r="AF17" s="1">
        <v>1.282348</v>
      </c>
      <c r="AG17" s="1">
        <v>1.319142</v>
      </c>
      <c r="AH17" s="1">
        <v>1.351434</v>
      </c>
      <c r="AI17" s="1">
        <v>1.287215</v>
      </c>
      <c r="AJ17" s="1">
        <v>1.086851</v>
      </c>
      <c r="AK17" s="1">
        <v>1.252456</v>
      </c>
      <c r="AL17" s="1">
        <v>1.6764239999999999</v>
      </c>
      <c r="AM17" s="1">
        <v>1.4773890000000001</v>
      </c>
      <c r="AN17" s="1">
        <v>1.247034</v>
      </c>
      <c r="AO17" s="1">
        <v>1.2946409999999999</v>
      </c>
      <c r="AP17" s="1">
        <f t="shared" si="6"/>
        <v>1.3346885238095236</v>
      </c>
      <c r="AQ17" s="1">
        <f t="shared" si="7"/>
        <v>0.25342958200092131</v>
      </c>
    </row>
    <row r="18" spans="1:43" x14ac:dyDescent="0.2">
      <c r="A18" s="5">
        <v>7.5</v>
      </c>
      <c r="B18" s="1">
        <v>1.486702</v>
      </c>
      <c r="C18" s="1">
        <v>1</v>
      </c>
      <c r="D18" s="1">
        <v>2.621451</v>
      </c>
      <c r="E18" s="1">
        <v>1.8843909999999999</v>
      </c>
      <c r="F18" s="1">
        <v>1</v>
      </c>
      <c r="G18" s="1">
        <v>2.5947019999999998</v>
      </c>
      <c r="H18" s="1">
        <v>1.0701270000000001</v>
      </c>
      <c r="I18" s="1">
        <v>1.099664</v>
      </c>
      <c r="J18" s="1">
        <v>1.4744029999999999</v>
      </c>
      <c r="K18" s="1">
        <v>1.4203239999999999</v>
      </c>
      <c r="L18" s="1">
        <v>1.525245</v>
      </c>
      <c r="M18" s="1"/>
      <c r="N18" s="1">
        <v>1.542902</v>
      </c>
      <c r="O18" s="1">
        <v>1.4636450000000001</v>
      </c>
      <c r="P18" s="1">
        <v>1.157621</v>
      </c>
      <c r="Q18" s="1">
        <f t="shared" si="4"/>
        <v>1.5243697857142855</v>
      </c>
      <c r="R18" s="1">
        <f t="shared" si="5"/>
        <v>0.52394434666394174</v>
      </c>
      <c r="T18" s="1">
        <v>7.5</v>
      </c>
      <c r="U18" s="1">
        <v>1.085267</v>
      </c>
      <c r="V18" s="1">
        <v>1</v>
      </c>
      <c r="W18" s="1">
        <v>1.3708039999999999</v>
      </c>
      <c r="X18" s="1">
        <v>1.1050610000000001</v>
      </c>
      <c r="Y18" s="1">
        <v>1</v>
      </c>
      <c r="Z18" s="1">
        <v>1.5876570000000001</v>
      </c>
      <c r="AA18" s="1">
        <v>1</v>
      </c>
      <c r="AB18" s="1">
        <v>1.0724119999999999</v>
      </c>
      <c r="AC18" s="1">
        <v>1</v>
      </c>
      <c r="AD18" s="1">
        <v>1</v>
      </c>
      <c r="AE18" s="1">
        <v>1</v>
      </c>
      <c r="AF18" s="1"/>
      <c r="AG18" s="1">
        <v>1.188313</v>
      </c>
      <c r="AH18" s="1">
        <v>1.015666</v>
      </c>
      <c r="AI18" s="1">
        <v>1</v>
      </c>
      <c r="AJ18" s="1">
        <v>1.2074720000000001</v>
      </c>
      <c r="AK18" s="1">
        <v>1</v>
      </c>
      <c r="AL18" s="1">
        <v>1.6471519999999999</v>
      </c>
      <c r="AM18" s="1">
        <v>1.325094</v>
      </c>
      <c r="AN18" s="1">
        <v>1.032159</v>
      </c>
      <c r="AO18" s="1">
        <v>1.2027369999999999</v>
      </c>
      <c r="AP18" s="1">
        <f t="shared" si="6"/>
        <v>1.1419896999999999</v>
      </c>
      <c r="AQ18" s="1">
        <f t="shared" si="7"/>
        <v>0.198487276988013</v>
      </c>
    </row>
    <row r="19" spans="1:43" x14ac:dyDescent="0.2">
      <c r="A19" s="5">
        <v>9</v>
      </c>
      <c r="B19" s="1">
        <v>1.1957739999999999</v>
      </c>
      <c r="C19" s="1">
        <v>1.3921460000000001</v>
      </c>
      <c r="D19" s="1">
        <v>2.4564309999999998</v>
      </c>
      <c r="E19" s="1">
        <v>1.8453010000000001</v>
      </c>
      <c r="F19" s="1">
        <v>1.4946349999999999</v>
      </c>
      <c r="G19" s="1">
        <v>1.2676160000000001</v>
      </c>
      <c r="H19" s="1">
        <v>1.0341819999999999</v>
      </c>
      <c r="I19" s="1">
        <v>1.052125</v>
      </c>
      <c r="J19" s="1">
        <v>1.3782110000000001</v>
      </c>
      <c r="K19" s="1">
        <v>1.1666270000000001</v>
      </c>
      <c r="L19" s="1">
        <v>1.298397</v>
      </c>
      <c r="M19" s="1">
        <v>1.7694479999999999</v>
      </c>
      <c r="N19" s="1">
        <v>1.498121</v>
      </c>
      <c r="O19" s="1">
        <v>1.3535619999999999</v>
      </c>
      <c r="P19" s="1">
        <v>1.672742</v>
      </c>
      <c r="Q19" s="1">
        <f t="shared" si="4"/>
        <v>1.4583545333333334</v>
      </c>
      <c r="R19" s="1">
        <f t="shared" si="5"/>
        <v>0.36589195026749666</v>
      </c>
      <c r="T19" s="1">
        <v>9</v>
      </c>
      <c r="U19" s="1">
        <v>1</v>
      </c>
      <c r="V19" s="1">
        <v>1.115858</v>
      </c>
      <c r="W19" s="1">
        <v>1</v>
      </c>
      <c r="X19" s="1">
        <v>1</v>
      </c>
      <c r="Y19" s="1"/>
      <c r="Z19" s="1">
        <v>1.642414</v>
      </c>
      <c r="AA19" s="1"/>
      <c r="AB19" s="1"/>
      <c r="AC19" s="1"/>
      <c r="AD19" s="1"/>
      <c r="AE19" s="1"/>
      <c r="AF19" s="1"/>
      <c r="AG19" s="1">
        <v>1</v>
      </c>
      <c r="AH19" s="1"/>
      <c r="AI19" s="1">
        <v>1.0213080000000001</v>
      </c>
      <c r="AJ19" s="1">
        <v>1</v>
      </c>
      <c r="AK19" s="1">
        <v>1.0580529999999999</v>
      </c>
      <c r="AL19" s="1">
        <v>1.2485930000000001</v>
      </c>
      <c r="AM19" s="1">
        <v>1</v>
      </c>
      <c r="AN19" s="1"/>
      <c r="AO19" s="1">
        <v>1</v>
      </c>
      <c r="AP19" s="1">
        <f t="shared" si="6"/>
        <v>1.0905188333333331</v>
      </c>
      <c r="AQ19" s="1">
        <f t="shared" si="7"/>
        <v>0.18911698510942684</v>
      </c>
    </row>
    <row r="20" spans="1:43" x14ac:dyDescent="0.2">
      <c r="A20" s="5">
        <v>10.5</v>
      </c>
      <c r="B20" s="1">
        <v>1.3305260000000001</v>
      </c>
      <c r="C20" s="1">
        <v>1.0355179999999999</v>
      </c>
      <c r="D20" s="1">
        <v>2.1409530000000001</v>
      </c>
      <c r="E20" s="1">
        <v>1.252149</v>
      </c>
      <c r="F20" s="1">
        <v>2.2146159999999999</v>
      </c>
      <c r="G20" s="1">
        <v>1.1027210000000001</v>
      </c>
      <c r="H20" s="1">
        <v>1</v>
      </c>
      <c r="I20" s="1">
        <v>1.0561750000000001</v>
      </c>
      <c r="J20" s="1">
        <v>1.09765</v>
      </c>
      <c r="K20" s="1">
        <v>1.1216600000000001</v>
      </c>
      <c r="L20" s="1">
        <v>1.367313</v>
      </c>
      <c r="M20" s="1">
        <v>2.6249920000000002</v>
      </c>
      <c r="N20" s="1">
        <v>1.085804</v>
      </c>
      <c r="O20" s="1">
        <v>1</v>
      </c>
      <c r="P20" s="1">
        <v>1.0478670000000001</v>
      </c>
      <c r="Q20" s="1">
        <f t="shared" si="4"/>
        <v>1.3651962666666668</v>
      </c>
      <c r="R20" s="1">
        <f t="shared" si="5"/>
        <v>0.51919198828295687</v>
      </c>
      <c r="T20" s="1">
        <v>10.5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>
        <v>1</v>
      </c>
      <c r="AM20" s="1"/>
      <c r="AN20" s="1"/>
      <c r="AO20" s="1"/>
      <c r="AP20" s="1">
        <f t="shared" si="6"/>
        <v>1</v>
      </c>
      <c r="AQ20" s="1" t="e">
        <f t="shared" si="7"/>
        <v>#DIV/0!</v>
      </c>
    </row>
    <row r="21" spans="1:43" x14ac:dyDescent="0.2">
      <c r="A21" s="5">
        <v>12</v>
      </c>
      <c r="B21" s="1">
        <v>1.185875</v>
      </c>
      <c r="C21" s="1"/>
      <c r="D21" s="1">
        <v>1.841027</v>
      </c>
      <c r="E21" s="1">
        <v>1</v>
      </c>
      <c r="F21" s="1">
        <v>2.0932469999999999</v>
      </c>
      <c r="G21" s="1">
        <v>1</v>
      </c>
      <c r="H21" s="1">
        <v>1.058873</v>
      </c>
      <c r="I21" s="1">
        <v>1</v>
      </c>
      <c r="J21" s="1">
        <v>1.076881</v>
      </c>
      <c r="K21" s="1">
        <v>1</v>
      </c>
      <c r="L21" s="1">
        <v>1</v>
      </c>
      <c r="M21" s="1">
        <v>1.4094709999999999</v>
      </c>
      <c r="N21" s="1">
        <v>1</v>
      </c>
      <c r="O21" s="1">
        <v>1.0830709999999999</v>
      </c>
      <c r="P21" s="1">
        <v>1</v>
      </c>
      <c r="Q21" s="1">
        <f t="shared" si="4"/>
        <v>1.1963174999999999</v>
      </c>
      <c r="R21" s="1">
        <f t="shared" si="5"/>
        <v>0.34878261813247807</v>
      </c>
      <c r="T21" s="1">
        <v>12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 t="e">
        <f t="shared" si="7"/>
        <v>#DIV/0!</v>
      </c>
    </row>
    <row r="22" spans="1:43" ht="16" thickBot="1" x14ac:dyDescent="0.25"/>
    <row r="23" spans="1:43" x14ac:dyDescent="0.2">
      <c r="A23" s="13"/>
      <c r="B23" s="80" t="s">
        <v>2</v>
      </c>
      <c r="C23" s="80"/>
      <c r="D23" s="80"/>
      <c r="E23" s="80" t="s">
        <v>182</v>
      </c>
      <c r="F23" s="80"/>
      <c r="G23" s="80"/>
      <c r="H23" s="80"/>
      <c r="I23" s="80"/>
      <c r="J23" s="35"/>
    </row>
    <row r="24" spans="1:43" x14ac:dyDescent="0.2">
      <c r="A24" s="9"/>
      <c r="B24" s="1" t="s">
        <v>3</v>
      </c>
      <c r="C24" s="1" t="s">
        <v>4</v>
      </c>
      <c r="D24" s="1" t="s">
        <v>71</v>
      </c>
      <c r="E24" s="1" t="s">
        <v>80</v>
      </c>
      <c r="F24" s="1" t="s">
        <v>3</v>
      </c>
      <c r="G24" s="1" t="s">
        <v>4</v>
      </c>
      <c r="H24" s="1" t="s">
        <v>71</v>
      </c>
      <c r="I24" s="1" t="s">
        <v>80</v>
      </c>
      <c r="J24" s="36"/>
    </row>
    <row r="25" spans="1:43" x14ac:dyDescent="0.2">
      <c r="A25" s="9">
        <v>1.5</v>
      </c>
      <c r="B25" s="1">
        <v>2.2851816666666669</v>
      </c>
      <c r="C25" s="1">
        <v>4.0990494545454546</v>
      </c>
      <c r="D25" s="1">
        <f>AVERAGE(B25:C25)</f>
        <v>3.1921155606060605</v>
      </c>
      <c r="E25" s="1">
        <f>_xlfn.STDEV.S(B25:C25)/2^0.5</f>
        <v>0.90693389393939394</v>
      </c>
      <c r="F25" s="1">
        <v>1.587628333333333</v>
      </c>
      <c r="G25" s="1">
        <v>1.6717456190476192</v>
      </c>
      <c r="H25" s="1">
        <f>AVERAGE(F25:G25)</f>
        <v>1.629686976190476</v>
      </c>
      <c r="I25" s="1">
        <f>_xlfn.STDEV.S(F25:G25)/2^0.5</f>
        <v>4.2058642857143114E-2</v>
      </c>
      <c r="J25" s="36"/>
    </row>
    <row r="26" spans="1:43" x14ac:dyDescent="0.2">
      <c r="A26" s="9">
        <v>3</v>
      </c>
      <c r="B26" s="1">
        <v>2.3025322000000004</v>
      </c>
      <c r="C26" s="1">
        <v>3.5134237333333327</v>
      </c>
      <c r="D26" s="1">
        <f t="shared" ref="D26:D32" si="8">AVERAGE(B26:C26)</f>
        <v>2.9079779666666665</v>
      </c>
      <c r="E26" s="1">
        <f t="shared" ref="E26:E32" si="9">_xlfn.STDEV.S(B26:C26)/2^0.5</f>
        <v>0.60544576666666639</v>
      </c>
      <c r="F26" s="1">
        <v>1.4486757499999998</v>
      </c>
      <c r="G26" s="1">
        <v>1.8082283809523811</v>
      </c>
      <c r="H26" s="1">
        <f t="shared" ref="H26:H32" si="10">AVERAGE(F26:G26)</f>
        <v>1.6284520654761905</v>
      </c>
      <c r="I26" s="1">
        <f t="shared" ref="I26:I31" si="11">_xlfn.STDEV.S(F26:G26)/2^0.5</f>
        <v>0.17977631547619005</v>
      </c>
      <c r="J26" s="36"/>
    </row>
    <row r="27" spans="1:43" x14ac:dyDescent="0.2">
      <c r="A27" s="9">
        <v>4.5</v>
      </c>
      <c r="B27" s="1">
        <v>2.5462611000000002</v>
      </c>
      <c r="C27" s="1">
        <v>2.1549388000000005</v>
      </c>
      <c r="D27" s="1">
        <f t="shared" si="8"/>
        <v>2.3505999500000003</v>
      </c>
      <c r="E27" s="1">
        <f t="shared" si="9"/>
        <v>0.19566114999999981</v>
      </c>
      <c r="F27" s="1">
        <v>1.3901166666666667</v>
      </c>
      <c r="G27" s="1">
        <v>1.613501476190476</v>
      </c>
      <c r="H27" s="1">
        <f t="shared" si="10"/>
        <v>1.5018090714285712</v>
      </c>
      <c r="I27" s="1">
        <f t="shared" si="11"/>
        <v>0.11169240476190466</v>
      </c>
      <c r="J27" s="36"/>
    </row>
    <row r="28" spans="1:43" x14ac:dyDescent="0.2">
      <c r="A28" s="9">
        <v>6</v>
      </c>
      <c r="B28" s="1">
        <v>2.4305363</v>
      </c>
      <c r="C28" s="1">
        <v>1.7440297333333334</v>
      </c>
      <c r="D28" s="1">
        <f t="shared" si="8"/>
        <v>2.0872830166666665</v>
      </c>
      <c r="E28" s="1">
        <f t="shared" si="9"/>
        <v>0.34325328333333516</v>
      </c>
      <c r="F28" s="1">
        <v>1.2144667499999999</v>
      </c>
      <c r="G28" s="1">
        <v>1.3346885238095236</v>
      </c>
      <c r="H28" s="1">
        <f t="shared" si="10"/>
        <v>1.2745776369047617</v>
      </c>
      <c r="I28" s="1">
        <f t="shared" si="11"/>
        <v>6.0110886904761844E-2</v>
      </c>
      <c r="J28" s="36"/>
    </row>
    <row r="29" spans="1:43" x14ac:dyDescent="0.2">
      <c r="A29" s="9">
        <v>7.5</v>
      </c>
      <c r="B29" s="1">
        <v>1.8065192999999997</v>
      </c>
      <c r="C29" s="1">
        <v>1.5243697857142855</v>
      </c>
      <c r="D29" s="1">
        <f t="shared" si="8"/>
        <v>1.6654445428571427</v>
      </c>
      <c r="E29" s="1">
        <f t="shared" si="9"/>
        <v>0.14107475714285711</v>
      </c>
      <c r="F29" s="1">
        <v>1.0808436666666665</v>
      </c>
      <c r="G29" s="1">
        <v>1.1419896999999999</v>
      </c>
      <c r="H29" s="1">
        <f t="shared" si="10"/>
        <v>1.1114166833333332</v>
      </c>
      <c r="I29" s="1">
        <f t="shared" si="11"/>
        <v>3.0573016666666671E-2</v>
      </c>
      <c r="J29" s="36"/>
    </row>
    <row r="30" spans="1:43" x14ac:dyDescent="0.2">
      <c r="A30" s="9">
        <v>9</v>
      </c>
      <c r="B30" s="1">
        <v>1.4273879999999999</v>
      </c>
      <c r="C30" s="1">
        <v>1.4583545333333334</v>
      </c>
      <c r="D30" s="1">
        <f t="shared" si="8"/>
        <v>1.4428712666666668</v>
      </c>
      <c r="E30" s="1">
        <f t="shared" si="9"/>
        <v>1.5483266666666773E-2</v>
      </c>
      <c r="F30" s="1">
        <v>1.1182317500000001</v>
      </c>
      <c r="G30" s="1">
        <v>1.0905188333333331</v>
      </c>
      <c r="H30" s="1">
        <f t="shared" si="10"/>
        <v>1.1043752916666665</v>
      </c>
      <c r="I30" s="1">
        <f t="shared" si="11"/>
        <v>1.3856458333333486E-2</v>
      </c>
      <c r="J30" s="36"/>
    </row>
    <row r="31" spans="1:43" x14ac:dyDescent="0.2">
      <c r="A31" s="9">
        <v>10.5</v>
      </c>
      <c r="B31" s="1">
        <v>1.3306090000000002</v>
      </c>
      <c r="C31" s="1">
        <v>1.3651962666666668</v>
      </c>
      <c r="D31" s="1">
        <f t="shared" si="8"/>
        <v>1.3479026333333335</v>
      </c>
      <c r="E31" s="1">
        <f t="shared" si="9"/>
        <v>1.7293633333333336E-2</v>
      </c>
      <c r="F31" s="1">
        <v>1.0620179999999999</v>
      </c>
      <c r="G31" s="1">
        <v>1</v>
      </c>
      <c r="H31" s="1">
        <f t="shared" si="10"/>
        <v>1.0310090000000001</v>
      </c>
      <c r="I31" s="1">
        <f t="shared" si="11"/>
        <v>3.100899999999995E-2</v>
      </c>
      <c r="J31" s="36"/>
    </row>
    <row r="32" spans="1:43" x14ac:dyDescent="0.2">
      <c r="A32" s="9">
        <v>12</v>
      </c>
      <c r="B32" s="1">
        <v>1.0278464</v>
      </c>
      <c r="C32" s="1">
        <v>1.1963174999999999</v>
      </c>
      <c r="D32" s="1">
        <f t="shared" si="8"/>
        <v>1.1120819499999999</v>
      </c>
      <c r="E32" s="1">
        <f t="shared" si="9"/>
        <v>8.4235549999999937E-2</v>
      </c>
      <c r="F32" s="1">
        <v>1</v>
      </c>
      <c r="G32" s="1"/>
      <c r="H32" s="1">
        <f t="shared" si="10"/>
        <v>1</v>
      </c>
      <c r="I32" s="1"/>
      <c r="J32" s="36"/>
    </row>
    <row r="33" spans="1:17" x14ac:dyDescent="0.2">
      <c r="A33" s="39"/>
      <c r="B33" s="37"/>
      <c r="C33" s="37"/>
      <c r="D33" s="37"/>
      <c r="E33" s="37"/>
      <c r="F33" s="37"/>
      <c r="G33" s="37"/>
      <c r="H33" s="37"/>
      <c r="I33" s="37"/>
      <c r="J33" s="36"/>
    </row>
    <row r="34" spans="1:17" x14ac:dyDescent="0.2">
      <c r="A34" s="40"/>
      <c r="B34" s="32"/>
      <c r="C34" s="32"/>
      <c r="D34" s="32"/>
      <c r="E34" s="32"/>
      <c r="F34" s="32"/>
      <c r="G34" s="32"/>
      <c r="H34" s="32"/>
      <c r="I34" s="32"/>
      <c r="J34" s="36"/>
    </row>
    <row r="35" spans="1:17" x14ac:dyDescent="0.2">
      <c r="A35" s="97" t="s">
        <v>110</v>
      </c>
      <c r="B35" s="98"/>
      <c r="C35" s="98"/>
      <c r="D35" s="98"/>
      <c r="E35" s="98"/>
      <c r="F35" s="98"/>
      <c r="G35" s="32"/>
      <c r="H35" s="32"/>
      <c r="I35" s="32"/>
      <c r="J35" s="36"/>
      <c r="L35" s="12"/>
      <c r="M35" s="6"/>
      <c r="N35" s="6"/>
      <c r="O35" s="6"/>
    </row>
    <row r="36" spans="1:17" x14ac:dyDescent="0.2">
      <c r="A36" s="51"/>
      <c r="B36" s="21"/>
      <c r="C36" s="21"/>
      <c r="D36" s="21"/>
      <c r="E36" s="21"/>
      <c r="F36" s="21"/>
      <c r="G36" s="32"/>
      <c r="H36" s="32"/>
      <c r="I36" s="32"/>
      <c r="J36" s="36"/>
      <c r="L36" s="12"/>
      <c r="M36" s="6"/>
      <c r="N36" s="6"/>
      <c r="O36" s="6"/>
    </row>
    <row r="37" spans="1:17" x14ac:dyDescent="0.2">
      <c r="A37" s="70" t="s">
        <v>6</v>
      </c>
      <c r="B37" s="7" t="s">
        <v>7</v>
      </c>
      <c r="C37" s="7"/>
      <c r="D37" s="7"/>
      <c r="E37" s="7"/>
      <c r="F37" s="7"/>
      <c r="G37" s="32"/>
      <c r="H37" s="32"/>
      <c r="I37" s="32"/>
      <c r="J37" s="36"/>
      <c r="L37" s="12"/>
      <c r="M37" s="6"/>
      <c r="N37" s="6"/>
      <c r="O37" s="6"/>
    </row>
    <row r="38" spans="1:17" x14ac:dyDescent="0.2">
      <c r="A38" s="70" t="s">
        <v>8</v>
      </c>
      <c r="B38" s="7" t="s">
        <v>9</v>
      </c>
      <c r="C38" s="7"/>
      <c r="D38" s="7"/>
      <c r="E38" s="7"/>
      <c r="F38" s="7"/>
      <c r="G38" s="32"/>
      <c r="H38" s="32"/>
      <c r="I38" s="32"/>
      <c r="J38" s="36"/>
      <c r="L38" s="12"/>
      <c r="M38" s="6"/>
      <c r="N38" s="6"/>
      <c r="O38" s="6"/>
      <c r="P38" s="6"/>
      <c r="Q38" s="6"/>
    </row>
    <row r="39" spans="1:17" x14ac:dyDescent="0.2">
      <c r="A39" s="70" t="s">
        <v>10</v>
      </c>
      <c r="B39" s="7">
        <v>0.05</v>
      </c>
      <c r="C39" s="7"/>
      <c r="D39" s="7"/>
      <c r="E39" s="7"/>
      <c r="F39" s="7"/>
      <c r="G39" s="32"/>
      <c r="H39" s="32"/>
      <c r="I39" s="32"/>
      <c r="J39" s="36"/>
      <c r="L39" s="12"/>
      <c r="M39" s="6"/>
      <c r="N39" s="6"/>
      <c r="O39" s="6"/>
      <c r="P39" s="6"/>
      <c r="Q39" s="6"/>
    </row>
    <row r="40" spans="1:17" x14ac:dyDescent="0.2">
      <c r="A40" s="70"/>
      <c r="B40" s="7"/>
      <c r="C40" s="7"/>
      <c r="D40" s="7"/>
      <c r="E40" s="7"/>
      <c r="F40" s="7"/>
      <c r="G40" s="32"/>
      <c r="H40" s="32"/>
      <c r="I40" s="32"/>
      <c r="J40" s="36"/>
      <c r="L40" s="12"/>
      <c r="M40" s="6"/>
      <c r="N40" s="6"/>
      <c r="O40" s="6"/>
      <c r="P40" s="6"/>
      <c r="Q40" s="6"/>
    </row>
    <row r="41" spans="1:17" x14ac:dyDescent="0.2">
      <c r="A41" s="70" t="s">
        <v>11</v>
      </c>
      <c r="B41" s="7" t="s">
        <v>12</v>
      </c>
      <c r="C41" s="7" t="s">
        <v>13</v>
      </c>
      <c r="D41" s="7" t="s">
        <v>14</v>
      </c>
      <c r="E41" s="7" t="s">
        <v>15</v>
      </c>
      <c r="F41" s="7"/>
      <c r="G41" s="32"/>
      <c r="H41" s="32"/>
      <c r="I41" s="32"/>
      <c r="J41" s="36"/>
      <c r="L41" s="12"/>
      <c r="M41" s="6"/>
      <c r="N41" s="6"/>
      <c r="O41" s="6"/>
      <c r="P41" s="6"/>
      <c r="Q41" s="6"/>
    </row>
    <row r="42" spans="1:17" x14ac:dyDescent="0.2">
      <c r="A42" s="70" t="s">
        <v>183</v>
      </c>
      <c r="B42" s="7">
        <v>10.89</v>
      </c>
      <c r="C42" s="7">
        <v>0.25290000000000001</v>
      </c>
      <c r="D42" s="7" t="s">
        <v>20</v>
      </c>
      <c r="E42" s="7" t="s">
        <v>21</v>
      </c>
      <c r="F42" s="7"/>
      <c r="G42" s="32"/>
      <c r="H42" s="32"/>
      <c r="I42" s="32"/>
      <c r="J42" s="36"/>
      <c r="L42" s="12"/>
      <c r="M42" s="6"/>
      <c r="N42" s="6"/>
      <c r="O42" s="6"/>
      <c r="P42" s="6"/>
      <c r="Q42" s="6"/>
    </row>
    <row r="43" spans="1:17" ht="16" thickBot="1" x14ac:dyDescent="0.25">
      <c r="A43" s="71" t="s">
        <v>184</v>
      </c>
      <c r="B43" s="64">
        <v>45.06</v>
      </c>
      <c r="C43" s="64">
        <v>1.77E-2</v>
      </c>
      <c r="D43" s="64" t="s">
        <v>49</v>
      </c>
      <c r="E43" s="64" t="s">
        <v>9</v>
      </c>
      <c r="F43" s="64"/>
      <c r="G43" s="32"/>
      <c r="H43" s="32"/>
      <c r="I43" s="32"/>
      <c r="J43" s="36"/>
      <c r="L43" s="12"/>
      <c r="M43" s="6"/>
      <c r="N43" s="6"/>
      <c r="O43" s="6"/>
      <c r="P43" s="6"/>
      <c r="Q43" s="6"/>
    </row>
    <row r="44" spans="1:17" ht="16" thickBot="1" x14ac:dyDescent="0.25">
      <c r="A44" s="66" t="s">
        <v>81</v>
      </c>
      <c r="B44" s="67">
        <v>26.35</v>
      </c>
      <c r="C44" s="67">
        <v>8.0000000000000004E-4</v>
      </c>
      <c r="D44" s="67" t="s">
        <v>16</v>
      </c>
      <c r="E44" s="67" t="s">
        <v>9</v>
      </c>
      <c r="F44" s="68"/>
      <c r="G44" s="32"/>
      <c r="H44" s="32"/>
      <c r="I44" s="32"/>
      <c r="J44" s="36"/>
      <c r="L44" s="12"/>
      <c r="M44" s="6"/>
      <c r="N44" s="6"/>
      <c r="O44" s="6"/>
      <c r="P44" s="6"/>
      <c r="Q44" s="6"/>
    </row>
    <row r="45" spans="1:17" x14ac:dyDescent="0.2">
      <c r="A45" s="72" t="s">
        <v>22</v>
      </c>
      <c r="B45" s="65">
        <v>10.09</v>
      </c>
      <c r="C45" s="65">
        <v>0.3503</v>
      </c>
      <c r="D45" s="65" t="s">
        <v>20</v>
      </c>
      <c r="E45" s="65" t="s">
        <v>21</v>
      </c>
      <c r="F45" s="65"/>
      <c r="G45" s="32"/>
      <c r="H45" s="32"/>
      <c r="I45" s="32"/>
      <c r="J45" s="36"/>
      <c r="L45" s="12"/>
      <c r="M45" s="6"/>
      <c r="N45" s="6"/>
      <c r="O45" s="6"/>
      <c r="P45" s="6"/>
      <c r="Q45" s="6"/>
    </row>
    <row r="46" spans="1:17" x14ac:dyDescent="0.2">
      <c r="A46" s="70"/>
      <c r="B46" s="7"/>
      <c r="C46" s="7"/>
      <c r="D46" s="7"/>
      <c r="E46" s="7"/>
      <c r="F46" s="7"/>
      <c r="G46" s="32"/>
      <c r="H46" s="32"/>
      <c r="I46" s="32"/>
      <c r="J46" s="36"/>
      <c r="L46" s="12"/>
      <c r="M46" s="6"/>
      <c r="N46" s="6"/>
      <c r="O46" s="6"/>
      <c r="P46" s="6"/>
      <c r="Q46" s="6"/>
    </row>
    <row r="47" spans="1:17" x14ac:dyDescent="0.2">
      <c r="A47" s="70" t="s">
        <v>23</v>
      </c>
      <c r="B47" s="7" t="s">
        <v>24</v>
      </c>
      <c r="C47" s="7" t="s">
        <v>25</v>
      </c>
      <c r="D47" s="7" t="s">
        <v>26</v>
      </c>
      <c r="E47" s="7" t="s">
        <v>27</v>
      </c>
      <c r="F47" s="7" t="s">
        <v>13</v>
      </c>
      <c r="G47" s="32"/>
      <c r="H47" s="32"/>
      <c r="I47" s="32"/>
      <c r="J47" s="36"/>
      <c r="L47" s="12"/>
      <c r="M47" s="6"/>
      <c r="N47" s="6"/>
      <c r="O47" s="6"/>
      <c r="P47" s="6"/>
      <c r="Q47" s="6"/>
    </row>
    <row r="48" spans="1:17" x14ac:dyDescent="0.2">
      <c r="A48" s="70" t="s">
        <v>183</v>
      </c>
      <c r="B48" s="7">
        <v>1.7529999999999999</v>
      </c>
      <c r="C48" s="7">
        <v>7</v>
      </c>
      <c r="D48" s="7">
        <v>0.25040000000000001</v>
      </c>
      <c r="E48" s="7" t="s">
        <v>250</v>
      </c>
      <c r="F48" s="7" t="s">
        <v>251</v>
      </c>
      <c r="G48" s="32"/>
      <c r="H48" s="32"/>
      <c r="I48" s="32"/>
      <c r="J48" s="36"/>
      <c r="L48" s="12"/>
      <c r="M48" s="6"/>
      <c r="N48" s="6"/>
      <c r="O48" s="6"/>
      <c r="P48" s="6"/>
      <c r="Q48" s="6"/>
    </row>
    <row r="49" spans="1:17" x14ac:dyDescent="0.2">
      <c r="A49" s="70" t="s">
        <v>184</v>
      </c>
      <c r="B49" s="7">
        <v>7.2530000000000001</v>
      </c>
      <c r="C49" s="7">
        <v>7</v>
      </c>
      <c r="D49" s="7">
        <v>1.036</v>
      </c>
      <c r="E49" s="7" t="s">
        <v>252</v>
      </c>
      <c r="F49" s="7" t="s">
        <v>253</v>
      </c>
      <c r="G49" s="32"/>
      <c r="H49" s="32"/>
      <c r="I49" s="32"/>
      <c r="J49" s="36"/>
      <c r="L49" s="12"/>
      <c r="M49" s="6"/>
      <c r="N49" s="6"/>
      <c r="O49" s="6"/>
      <c r="P49" s="6"/>
      <c r="Q49" s="6"/>
    </row>
    <row r="50" spans="1:17" x14ac:dyDescent="0.2">
      <c r="A50" s="70" t="s">
        <v>81</v>
      </c>
      <c r="B50" s="7">
        <v>4.2409999999999997</v>
      </c>
      <c r="C50" s="7">
        <v>1</v>
      </c>
      <c r="D50" s="7">
        <v>4.2409999999999997</v>
      </c>
      <c r="E50" s="7" t="s">
        <v>254</v>
      </c>
      <c r="F50" s="7" t="s">
        <v>232</v>
      </c>
      <c r="G50" s="32"/>
      <c r="H50" s="32"/>
      <c r="I50" s="32"/>
      <c r="J50" s="36"/>
      <c r="L50" s="12"/>
      <c r="M50" s="6"/>
      <c r="N50" s="6"/>
      <c r="O50" s="6"/>
      <c r="P50" s="6"/>
      <c r="Q50" s="6"/>
    </row>
    <row r="51" spans="1:17" x14ac:dyDescent="0.2">
      <c r="A51" s="70" t="s">
        <v>22</v>
      </c>
      <c r="B51" s="7">
        <v>1.6240000000000001</v>
      </c>
      <c r="C51" s="7">
        <v>8</v>
      </c>
      <c r="D51" s="7">
        <v>0.20300000000000001</v>
      </c>
      <c r="E51" s="7" t="s">
        <v>255</v>
      </c>
      <c r="F51" s="7" t="s">
        <v>256</v>
      </c>
      <c r="G51" s="32"/>
      <c r="H51" s="32"/>
      <c r="I51" s="32"/>
      <c r="J51" s="36"/>
      <c r="L51" s="12"/>
      <c r="M51" s="6"/>
      <c r="N51" s="6"/>
      <c r="O51" s="6"/>
      <c r="P51" s="6"/>
      <c r="Q51" s="6"/>
    </row>
    <row r="52" spans="1:17" x14ac:dyDescent="0.2">
      <c r="A52" s="70" t="s">
        <v>29</v>
      </c>
      <c r="B52" s="7">
        <v>1.226</v>
      </c>
      <c r="C52" s="7">
        <v>8</v>
      </c>
      <c r="D52" s="7">
        <v>0.15329999999999999</v>
      </c>
      <c r="E52" s="7"/>
      <c r="F52" s="7"/>
      <c r="G52" s="32"/>
      <c r="H52" s="32"/>
      <c r="I52" s="32"/>
      <c r="J52" s="36"/>
      <c r="L52" s="12"/>
      <c r="M52" s="6"/>
      <c r="N52" s="6"/>
      <c r="O52" s="6"/>
      <c r="P52" s="6"/>
      <c r="Q52" s="6"/>
    </row>
    <row r="53" spans="1:17" x14ac:dyDescent="0.2">
      <c r="A53" s="70"/>
      <c r="B53" s="7"/>
      <c r="C53" s="7"/>
      <c r="D53" s="7"/>
      <c r="E53" s="7"/>
      <c r="F53" s="7"/>
      <c r="G53" s="32"/>
      <c r="H53" s="32"/>
      <c r="I53" s="32"/>
      <c r="J53" s="36"/>
      <c r="L53" s="12"/>
      <c r="M53" s="6"/>
      <c r="N53" s="6"/>
      <c r="O53" s="6"/>
      <c r="P53" s="6"/>
      <c r="Q53" s="6"/>
    </row>
    <row r="54" spans="1:17" x14ac:dyDescent="0.2">
      <c r="A54" s="70" t="s">
        <v>30</v>
      </c>
      <c r="B54" s="7"/>
      <c r="C54" s="7"/>
      <c r="D54" s="7"/>
      <c r="E54" s="7"/>
      <c r="F54" s="7"/>
      <c r="G54" s="32"/>
      <c r="H54" s="32"/>
      <c r="I54" s="32"/>
      <c r="J54" s="36"/>
      <c r="L54" s="12"/>
      <c r="M54" s="6"/>
      <c r="N54" s="6"/>
      <c r="O54" s="6"/>
      <c r="P54" s="6"/>
      <c r="Q54" s="6"/>
    </row>
    <row r="55" spans="1:17" x14ac:dyDescent="0.2">
      <c r="A55" s="70" t="s">
        <v>83</v>
      </c>
      <c r="B55" s="7">
        <v>2.0129999999999999</v>
      </c>
      <c r="C55" s="7"/>
      <c r="D55" s="7"/>
      <c r="E55" s="7"/>
      <c r="F55" s="7"/>
      <c r="G55" s="32"/>
      <c r="H55" s="32"/>
      <c r="I55" s="32"/>
      <c r="J55" s="36"/>
      <c r="L55" s="12"/>
      <c r="M55" s="6"/>
      <c r="N55" s="6"/>
      <c r="O55" s="6"/>
      <c r="P55" s="6"/>
      <c r="Q55" s="6"/>
    </row>
    <row r="56" spans="1:17" x14ac:dyDescent="0.2">
      <c r="A56" s="70" t="s">
        <v>185</v>
      </c>
      <c r="B56" s="7">
        <v>1.2849999999999999</v>
      </c>
      <c r="C56" s="7"/>
      <c r="D56" s="7"/>
      <c r="E56" s="7"/>
      <c r="F56" s="7"/>
      <c r="G56" s="32"/>
      <c r="H56" s="32"/>
      <c r="I56" s="32"/>
      <c r="J56" s="36"/>
      <c r="L56" s="12"/>
      <c r="M56" s="6"/>
      <c r="N56" s="6"/>
      <c r="O56" s="6"/>
      <c r="P56" s="6"/>
      <c r="Q56" s="6"/>
    </row>
    <row r="57" spans="1:17" x14ac:dyDescent="0.2">
      <c r="A57" s="70" t="s">
        <v>31</v>
      </c>
      <c r="B57" s="7">
        <v>0.72809999999999997</v>
      </c>
      <c r="C57" s="7"/>
      <c r="D57" s="7"/>
      <c r="E57" s="7"/>
      <c r="F57" s="7"/>
      <c r="G57" s="32"/>
      <c r="H57" s="32"/>
      <c r="I57" s="32"/>
      <c r="J57" s="36"/>
      <c r="L57" s="12"/>
      <c r="M57" s="6"/>
      <c r="N57" s="6"/>
      <c r="O57" s="6"/>
      <c r="P57" s="6"/>
      <c r="Q57" s="6"/>
    </row>
    <row r="58" spans="1:17" x14ac:dyDescent="0.2">
      <c r="A58" s="70" t="s">
        <v>32</v>
      </c>
      <c r="B58" s="7">
        <v>0.1384</v>
      </c>
      <c r="C58" s="7"/>
      <c r="D58" s="7"/>
      <c r="E58" s="7"/>
      <c r="F58" s="7"/>
      <c r="G58" s="32"/>
      <c r="H58" s="32"/>
      <c r="I58" s="32"/>
      <c r="J58" s="36"/>
      <c r="L58" s="12"/>
      <c r="M58" s="6"/>
      <c r="N58" s="6"/>
      <c r="O58" s="6"/>
      <c r="P58" s="6"/>
      <c r="Q58" s="6"/>
    </row>
    <row r="59" spans="1:17" x14ac:dyDescent="0.2">
      <c r="A59" s="70" t="s">
        <v>33</v>
      </c>
      <c r="B59" s="7" t="s">
        <v>257</v>
      </c>
      <c r="C59" s="7"/>
      <c r="D59" s="7"/>
      <c r="E59" s="7"/>
      <c r="F59" s="7"/>
      <c r="G59" s="32"/>
      <c r="H59" s="32"/>
      <c r="I59" s="32"/>
      <c r="J59" s="36"/>
      <c r="L59" s="12"/>
      <c r="M59" s="6"/>
      <c r="N59" s="6"/>
      <c r="O59" s="6"/>
      <c r="P59" s="6"/>
      <c r="Q59" s="6"/>
    </row>
    <row r="60" spans="1:17" x14ac:dyDescent="0.2">
      <c r="A60" s="70"/>
      <c r="B60" s="7"/>
      <c r="C60" s="7"/>
      <c r="D60" s="7"/>
      <c r="E60" s="7"/>
      <c r="F60" s="7"/>
      <c r="G60" s="32"/>
      <c r="H60" s="32"/>
      <c r="I60" s="32"/>
      <c r="J60" s="36"/>
      <c r="L60" s="12"/>
      <c r="M60" s="6"/>
      <c r="N60" s="6"/>
      <c r="O60" s="6"/>
      <c r="P60" s="6"/>
      <c r="Q60" s="6"/>
    </row>
    <row r="61" spans="1:17" x14ac:dyDescent="0.2">
      <c r="A61" s="70" t="s">
        <v>34</v>
      </c>
      <c r="B61" s="7"/>
      <c r="C61" s="7"/>
      <c r="D61" s="7"/>
      <c r="E61" s="7"/>
      <c r="F61" s="7"/>
      <c r="G61" s="32"/>
      <c r="H61" s="32"/>
      <c r="I61" s="32"/>
      <c r="J61" s="36"/>
      <c r="L61" s="12"/>
      <c r="M61" s="6"/>
      <c r="N61" s="6"/>
      <c r="O61" s="6"/>
      <c r="P61" s="6"/>
      <c r="Q61" s="6"/>
    </row>
    <row r="62" spans="1:17" x14ac:dyDescent="0.2">
      <c r="A62" s="70" t="s">
        <v>85</v>
      </c>
      <c r="B62" s="7">
        <v>2</v>
      </c>
      <c r="C62" s="7"/>
      <c r="D62" s="7"/>
      <c r="E62" s="7"/>
      <c r="F62" s="7"/>
      <c r="G62" s="32"/>
      <c r="H62" s="32"/>
      <c r="I62" s="32"/>
      <c r="J62" s="36"/>
      <c r="L62" s="12"/>
      <c r="M62" s="6"/>
      <c r="N62" s="6"/>
      <c r="O62" s="6"/>
      <c r="P62" s="6"/>
      <c r="Q62" s="6"/>
    </row>
    <row r="63" spans="1:17" x14ac:dyDescent="0.2">
      <c r="A63" s="70" t="s">
        <v>186</v>
      </c>
      <c r="B63" s="7">
        <v>8</v>
      </c>
      <c r="C63" s="7"/>
      <c r="D63" s="7"/>
      <c r="E63" s="7"/>
      <c r="F63" s="7"/>
      <c r="G63" s="32"/>
      <c r="H63" s="32"/>
      <c r="I63" s="32"/>
      <c r="J63" s="86"/>
      <c r="L63" s="12"/>
      <c r="M63" s="6"/>
      <c r="N63" s="6"/>
      <c r="O63" s="6"/>
      <c r="P63" s="6"/>
      <c r="Q63" s="6"/>
    </row>
    <row r="64" spans="1:17" x14ac:dyDescent="0.2">
      <c r="A64" s="70" t="s">
        <v>36</v>
      </c>
      <c r="B64" s="7">
        <v>16</v>
      </c>
      <c r="C64" s="7"/>
      <c r="D64" s="7"/>
      <c r="E64" s="7"/>
      <c r="F64" s="7"/>
      <c r="G64" s="32"/>
      <c r="H64" s="32"/>
      <c r="I64" s="32"/>
      <c r="J64" s="86"/>
      <c r="L64" s="12"/>
      <c r="M64" s="6"/>
      <c r="N64" s="6"/>
      <c r="O64" s="6"/>
      <c r="P64" s="6"/>
      <c r="Q64" s="6"/>
    </row>
    <row r="65" spans="1:17" x14ac:dyDescent="0.2">
      <c r="A65" s="70" t="s">
        <v>37</v>
      </c>
      <c r="B65" s="7">
        <v>0</v>
      </c>
      <c r="C65" s="7"/>
      <c r="D65" s="7"/>
      <c r="E65" s="7"/>
      <c r="F65" s="7"/>
      <c r="G65" s="32"/>
      <c r="H65" s="32"/>
      <c r="I65" s="32"/>
      <c r="J65" s="86"/>
      <c r="L65" s="12"/>
      <c r="M65" s="6"/>
      <c r="N65" s="6"/>
      <c r="O65" s="6"/>
      <c r="P65" s="6"/>
      <c r="Q65" s="6"/>
    </row>
    <row r="66" spans="1:17" x14ac:dyDescent="0.2">
      <c r="A66" s="40"/>
      <c r="B66" s="32"/>
      <c r="C66" s="32"/>
      <c r="D66" s="32"/>
      <c r="E66" s="32"/>
      <c r="F66" s="32"/>
      <c r="G66" s="32"/>
      <c r="H66" s="32"/>
      <c r="I66" s="32"/>
      <c r="J66" s="86"/>
    </row>
    <row r="67" spans="1:17" x14ac:dyDescent="0.2">
      <c r="A67" s="41"/>
      <c r="B67" s="38"/>
      <c r="C67" s="38"/>
      <c r="D67" s="38"/>
      <c r="E67" s="38"/>
      <c r="F67" s="38"/>
      <c r="G67" s="38"/>
      <c r="H67" s="38"/>
      <c r="I67" s="38"/>
      <c r="J67" s="86"/>
    </row>
    <row r="68" spans="1:17" x14ac:dyDescent="0.2">
      <c r="A68" s="97" t="s">
        <v>181</v>
      </c>
      <c r="B68" s="98"/>
      <c r="C68" s="98"/>
      <c r="D68" s="98"/>
      <c r="E68" s="98"/>
      <c r="F68" s="98"/>
      <c r="G68" s="98"/>
      <c r="H68" s="98"/>
      <c r="I68" s="98"/>
      <c r="J68" s="86"/>
    </row>
    <row r="69" spans="1:17" x14ac:dyDescent="0.2">
      <c r="A69" s="15" t="s">
        <v>38</v>
      </c>
      <c r="B69" s="2"/>
      <c r="C69" s="2"/>
      <c r="D69" s="2"/>
      <c r="E69" s="2"/>
      <c r="F69" s="2"/>
      <c r="G69" s="2"/>
      <c r="H69" s="2"/>
      <c r="I69" s="2"/>
      <c r="J69" s="86"/>
    </row>
    <row r="70" spans="1:17" x14ac:dyDescent="0.2">
      <c r="A70" s="15"/>
      <c r="B70" s="2"/>
      <c r="C70" s="2"/>
      <c r="D70" s="2"/>
      <c r="E70" s="2"/>
      <c r="F70" s="2"/>
      <c r="G70" s="2"/>
      <c r="H70" s="2"/>
      <c r="I70" s="2"/>
      <c r="J70" s="86"/>
    </row>
    <row r="71" spans="1:17" x14ac:dyDescent="0.2">
      <c r="A71" s="70" t="s">
        <v>39</v>
      </c>
      <c r="B71" s="7">
        <v>1</v>
      </c>
      <c r="C71" s="7"/>
      <c r="D71" s="7"/>
      <c r="E71" s="7"/>
      <c r="F71" s="7"/>
      <c r="G71" s="7"/>
      <c r="H71" s="7"/>
      <c r="I71" s="7"/>
      <c r="J71" s="86"/>
    </row>
    <row r="72" spans="1:17" x14ac:dyDescent="0.2">
      <c r="A72" s="70" t="s">
        <v>40</v>
      </c>
      <c r="B72" s="7">
        <v>8</v>
      </c>
      <c r="C72" s="7"/>
      <c r="D72" s="7"/>
      <c r="E72" s="7"/>
      <c r="F72" s="7"/>
      <c r="G72" s="7"/>
      <c r="H72" s="7"/>
      <c r="I72" s="7"/>
      <c r="J72" s="86"/>
    </row>
    <row r="73" spans="1:17" x14ac:dyDescent="0.2">
      <c r="A73" s="70" t="s">
        <v>10</v>
      </c>
      <c r="B73" s="7">
        <v>0.05</v>
      </c>
      <c r="C73" s="7"/>
      <c r="D73" s="7"/>
      <c r="E73" s="7"/>
      <c r="F73" s="7"/>
      <c r="G73" s="7"/>
      <c r="H73" s="7"/>
      <c r="I73" s="7"/>
      <c r="J73" s="86"/>
    </row>
    <row r="74" spans="1:17" x14ac:dyDescent="0.2">
      <c r="A74" s="70"/>
      <c r="B74" s="7"/>
      <c r="C74" s="7"/>
      <c r="D74" s="7"/>
      <c r="E74" s="7"/>
      <c r="F74" s="7"/>
      <c r="G74" s="7"/>
      <c r="H74" s="7"/>
      <c r="I74" s="7"/>
      <c r="J74" s="86"/>
    </row>
    <row r="75" spans="1:17" x14ac:dyDescent="0.2">
      <c r="A75" s="70" t="s">
        <v>41</v>
      </c>
      <c r="B75" s="7" t="s">
        <v>42</v>
      </c>
      <c r="C75" s="7" t="s">
        <v>43</v>
      </c>
      <c r="D75" s="7" t="s">
        <v>44</v>
      </c>
      <c r="E75" s="7" t="s">
        <v>45</v>
      </c>
      <c r="F75" s="7" t="s">
        <v>46</v>
      </c>
      <c r="G75" s="7"/>
      <c r="H75" s="7"/>
      <c r="I75" s="7"/>
      <c r="J75" s="86"/>
    </row>
    <row r="76" spans="1:17" x14ac:dyDescent="0.2">
      <c r="A76" s="70"/>
      <c r="B76" s="7"/>
      <c r="C76" s="7"/>
      <c r="D76" s="7"/>
      <c r="E76" s="7"/>
      <c r="F76" s="7"/>
      <c r="G76" s="7"/>
      <c r="H76" s="7"/>
      <c r="I76" s="7"/>
      <c r="J76" s="86"/>
    </row>
    <row r="77" spans="1:17" x14ac:dyDescent="0.2">
      <c r="A77" s="70" t="s">
        <v>258</v>
      </c>
      <c r="B77" s="7"/>
      <c r="C77" s="7"/>
      <c r="D77" s="7"/>
      <c r="E77" s="7"/>
      <c r="F77" s="7"/>
      <c r="G77" s="7"/>
      <c r="H77" s="7"/>
      <c r="I77" s="7"/>
      <c r="J77" s="86"/>
    </row>
    <row r="78" spans="1:17" x14ac:dyDescent="0.2">
      <c r="A78" s="70" t="s">
        <v>132</v>
      </c>
      <c r="B78" s="7">
        <v>1.5620000000000001</v>
      </c>
      <c r="C78" s="7" t="s">
        <v>259</v>
      </c>
      <c r="D78" s="7" t="s">
        <v>9</v>
      </c>
      <c r="E78" s="7" t="s">
        <v>49</v>
      </c>
      <c r="F78" s="7">
        <v>3.2000000000000001E-2</v>
      </c>
      <c r="G78" s="7"/>
      <c r="H78" s="7"/>
      <c r="I78" s="7"/>
      <c r="J78" s="86"/>
    </row>
    <row r="79" spans="1:17" x14ac:dyDescent="0.2">
      <c r="A79" s="70" t="s">
        <v>134</v>
      </c>
      <c r="B79" s="7">
        <v>1.28</v>
      </c>
      <c r="C79" s="7" t="s">
        <v>260</v>
      </c>
      <c r="D79" s="7" t="s">
        <v>21</v>
      </c>
      <c r="E79" s="7" t="s">
        <v>20</v>
      </c>
      <c r="F79" s="7">
        <v>9.11E-2</v>
      </c>
      <c r="G79" s="7"/>
      <c r="H79" s="7"/>
      <c r="I79" s="7"/>
      <c r="J79" s="86"/>
    </row>
    <row r="80" spans="1:17" x14ac:dyDescent="0.2">
      <c r="A80" s="70" t="s">
        <v>136</v>
      </c>
      <c r="B80" s="7">
        <v>0.8488</v>
      </c>
      <c r="C80" s="7" t="s">
        <v>261</v>
      </c>
      <c r="D80" s="7" t="s">
        <v>21</v>
      </c>
      <c r="E80" s="7" t="s">
        <v>20</v>
      </c>
      <c r="F80" s="7">
        <v>0.496</v>
      </c>
      <c r="G80" s="7"/>
      <c r="H80" s="7"/>
      <c r="I80" s="7"/>
      <c r="J80" s="86"/>
    </row>
    <row r="81" spans="1:10" x14ac:dyDescent="0.2">
      <c r="A81" s="70" t="s">
        <v>138</v>
      </c>
      <c r="B81" s="7">
        <v>0.81269999999999998</v>
      </c>
      <c r="C81" s="7" t="s">
        <v>262</v>
      </c>
      <c r="D81" s="7" t="s">
        <v>21</v>
      </c>
      <c r="E81" s="7" t="s">
        <v>20</v>
      </c>
      <c r="F81" s="7">
        <v>0.57250000000000001</v>
      </c>
      <c r="G81" s="7"/>
      <c r="H81" s="7"/>
      <c r="I81" s="7"/>
      <c r="J81" s="86"/>
    </row>
    <row r="82" spans="1:10" x14ac:dyDescent="0.2">
      <c r="A82" s="70" t="s">
        <v>140</v>
      </c>
      <c r="B82" s="7">
        <v>0.55400000000000005</v>
      </c>
      <c r="C82" s="7" t="s">
        <v>263</v>
      </c>
      <c r="D82" s="7" t="s">
        <v>21</v>
      </c>
      <c r="E82" s="7" t="s">
        <v>20</v>
      </c>
      <c r="F82" s="7" t="s">
        <v>51</v>
      </c>
      <c r="G82" s="7"/>
      <c r="H82" s="7"/>
      <c r="I82" s="7"/>
      <c r="J82" s="86"/>
    </row>
    <row r="83" spans="1:10" x14ac:dyDescent="0.2">
      <c r="A83" s="70" t="s">
        <v>142</v>
      </c>
      <c r="B83" s="7">
        <v>0.33850000000000002</v>
      </c>
      <c r="C83" s="7" t="s">
        <v>264</v>
      </c>
      <c r="D83" s="7" t="s">
        <v>21</v>
      </c>
      <c r="E83" s="7" t="s">
        <v>20</v>
      </c>
      <c r="F83" s="7" t="s">
        <v>51</v>
      </c>
      <c r="G83" s="7"/>
      <c r="H83" s="7"/>
      <c r="I83" s="7"/>
      <c r="J83" s="86"/>
    </row>
    <row r="84" spans="1:10" x14ac:dyDescent="0.2">
      <c r="A84" s="70" t="s">
        <v>144</v>
      </c>
      <c r="B84" s="7">
        <v>0.31690000000000002</v>
      </c>
      <c r="C84" s="7" t="s">
        <v>265</v>
      </c>
      <c r="D84" s="7" t="s">
        <v>21</v>
      </c>
      <c r="E84" s="7" t="s">
        <v>20</v>
      </c>
      <c r="F84" s="7" t="s">
        <v>51</v>
      </c>
      <c r="G84" s="7"/>
      <c r="H84" s="7"/>
      <c r="I84" s="7"/>
      <c r="J84" s="86"/>
    </row>
    <row r="85" spans="1:10" x14ac:dyDescent="0.2">
      <c r="A85" s="70" t="s">
        <v>146</v>
      </c>
      <c r="B85" s="7">
        <v>0.11210000000000001</v>
      </c>
      <c r="C85" s="7" t="s">
        <v>266</v>
      </c>
      <c r="D85" s="7" t="s">
        <v>21</v>
      </c>
      <c r="E85" s="7" t="s">
        <v>20</v>
      </c>
      <c r="F85" s="7" t="s">
        <v>51</v>
      </c>
      <c r="G85" s="7"/>
      <c r="H85" s="7"/>
      <c r="I85" s="7"/>
      <c r="J85" s="86"/>
    </row>
    <row r="86" spans="1:10" x14ac:dyDescent="0.2">
      <c r="A86" s="70"/>
      <c r="B86" s="7"/>
      <c r="C86" s="7"/>
      <c r="D86" s="7"/>
      <c r="E86" s="7"/>
      <c r="F86" s="7"/>
      <c r="G86" s="7"/>
      <c r="H86" s="7"/>
      <c r="I86" s="7"/>
      <c r="J86" s="86"/>
    </row>
    <row r="87" spans="1:10" x14ac:dyDescent="0.2">
      <c r="A87" s="70"/>
      <c r="B87" s="7"/>
      <c r="C87" s="7"/>
      <c r="D87" s="7"/>
      <c r="E87" s="7"/>
      <c r="F87" s="7"/>
      <c r="G87" s="7"/>
      <c r="H87" s="7"/>
      <c r="I87" s="7"/>
      <c r="J87" s="86"/>
    </row>
    <row r="88" spans="1:10" x14ac:dyDescent="0.2">
      <c r="A88" s="70" t="s">
        <v>53</v>
      </c>
      <c r="B88" s="7" t="s">
        <v>54</v>
      </c>
      <c r="C88" s="7" t="s">
        <v>55</v>
      </c>
      <c r="D88" s="7" t="s">
        <v>42</v>
      </c>
      <c r="E88" s="7" t="s">
        <v>56</v>
      </c>
      <c r="F88" s="7" t="s">
        <v>57</v>
      </c>
      <c r="G88" s="7" t="s">
        <v>58</v>
      </c>
      <c r="H88" s="7" t="s">
        <v>59</v>
      </c>
      <c r="I88" s="7" t="s">
        <v>25</v>
      </c>
      <c r="J88" s="86"/>
    </row>
    <row r="89" spans="1:10" x14ac:dyDescent="0.2">
      <c r="A89" s="70"/>
      <c r="B89" s="7"/>
      <c r="C89" s="7"/>
      <c r="D89" s="7"/>
      <c r="E89" s="7"/>
      <c r="F89" s="7"/>
      <c r="G89" s="7"/>
      <c r="H89" s="7"/>
      <c r="I89" s="7"/>
      <c r="J89" s="86"/>
    </row>
    <row r="90" spans="1:10" x14ac:dyDescent="0.2">
      <c r="A90" s="70" t="s">
        <v>258</v>
      </c>
      <c r="B90" s="7"/>
      <c r="C90" s="7"/>
      <c r="D90" s="7"/>
      <c r="E90" s="7"/>
      <c r="F90" s="7"/>
      <c r="G90" s="7"/>
      <c r="H90" s="7"/>
      <c r="I90" s="7"/>
      <c r="J90" s="86"/>
    </row>
    <row r="91" spans="1:10" x14ac:dyDescent="0.2">
      <c r="A91" s="70" t="s">
        <v>132</v>
      </c>
      <c r="B91" s="7">
        <v>3.1920000000000002</v>
      </c>
      <c r="C91" s="7">
        <v>1.63</v>
      </c>
      <c r="D91" s="7">
        <v>1.5620000000000001</v>
      </c>
      <c r="E91" s="7">
        <v>0.39150000000000001</v>
      </c>
      <c r="F91" s="7">
        <v>2</v>
      </c>
      <c r="G91" s="7">
        <v>2</v>
      </c>
      <c r="H91" s="7">
        <v>3.9910000000000001</v>
      </c>
      <c r="I91" s="7">
        <v>8</v>
      </c>
      <c r="J91" s="86"/>
    </row>
    <row r="92" spans="1:10" x14ac:dyDescent="0.2">
      <c r="A92" s="70" t="s">
        <v>134</v>
      </c>
      <c r="B92" s="7">
        <v>2.9079999999999999</v>
      </c>
      <c r="C92" s="7">
        <v>1.6279999999999999</v>
      </c>
      <c r="D92" s="7">
        <v>1.28</v>
      </c>
      <c r="E92" s="7">
        <v>0.39150000000000001</v>
      </c>
      <c r="F92" s="7">
        <v>2</v>
      </c>
      <c r="G92" s="7">
        <v>2</v>
      </c>
      <c r="H92" s="7">
        <v>3.2679999999999998</v>
      </c>
      <c r="I92" s="7">
        <v>8</v>
      </c>
      <c r="J92" s="86"/>
    </row>
    <row r="93" spans="1:10" x14ac:dyDescent="0.2">
      <c r="A93" s="70" t="s">
        <v>136</v>
      </c>
      <c r="B93" s="7">
        <v>2.351</v>
      </c>
      <c r="C93" s="7">
        <v>1.502</v>
      </c>
      <c r="D93" s="7">
        <v>0.8488</v>
      </c>
      <c r="E93" s="7">
        <v>0.39150000000000001</v>
      </c>
      <c r="F93" s="7">
        <v>2</v>
      </c>
      <c r="G93" s="7">
        <v>2</v>
      </c>
      <c r="H93" s="7">
        <v>2.1680000000000001</v>
      </c>
      <c r="I93" s="7">
        <v>8</v>
      </c>
      <c r="J93" s="86"/>
    </row>
    <row r="94" spans="1:10" x14ac:dyDescent="0.2">
      <c r="A94" s="70" t="s">
        <v>138</v>
      </c>
      <c r="B94" s="7">
        <v>2.0870000000000002</v>
      </c>
      <c r="C94" s="7">
        <v>1.2749999999999999</v>
      </c>
      <c r="D94" s="7">
        <v>0.81269999999999998</v>
      </c>
      <c r="E94" s="7">
        <v>0.39150000000000001</v>
      </c>
      <c r="F94" s="7">
        <v>2</v>
      </c>
      <c r="G94" s="7">
        <v>2</v>
      </c>
      <c r="H94" s="7">
        <v>2.0760000000000001</v>
      </c>
      <c r="I94" s="7">
        <v>8</v>
      </c>
      <c r="J94" s="86"/>
    </row>
    <row r="95" spans="1:10" x14ac:dyDescent="0.2">
      <c r="A95" s="70" t="s">
        <v>140</v>
      </c>
      <c r="B95" s="7">
        <v>1.665</v>
      </c>
      <c r="C95" s="7">
        <v>1.111</v>
      </c>
      <c r="D95" s="7">
        <v>0.55400000000000005</v>
      </c>
      <c r="E95" s="7">
        <v>0.39150000000000001</v>
      </c>
      <c r="F95" s="7">
        <v>2</v>
      </c>
      <c r="G95" s="7">
        <v>2</v>
      </c>
      <c r="H95" s="7">
        <v>1.415</v>
      </c>
      <c r="I95" s="7">
        <v>8</v>
      </c>
      <c r="J95" s="86"/>
    </row>
    <row r="96" spans="1:10" x14ac:dyDescent="0.2">
      <c r="A96" s="70" t="s">
        <v>142</v>
      </c>
      <c r="B96" s="7">
        <v>1.4430000000000001</v>
      </c>
      <c r="C96" s="7">
        <v>1.1040000000000001</v>
      </c>
      <c r="D96" s="7">
        <v>0.33850000000000002</v>
      </c>
      <c r="E96" s="7">
        <v>0.39150000000000001</v>
      </c>
      <c r="F96" s="7">
        <v>2</v>
      </c>
      <c r="G96" s="7">
        <v>2</v>
      </c>
      <c r="H96" s="7">
        <v>0.86460000000000004</v>
      </c>
      <c r="I96" s="7">
        <v>8</v>
      </c>
      <c r="J96" s="86"/>
    </row>
    <row r="97" spans="1:10" x14ac:dyDescent="0.2">
      <c r="A97" s="70" t="s">
        <v>144</v>
      </c>
      <c r="B97" s="7">
        <v>1.3480000000000001</v>
      </c>
      <c r="C97" s="7">
        <v>1.0309999999999999</v>
      </c>
      <c r="D97" s="7">
        <v>0.31690000000000002</v>
      </c>
      <c r="E97" s="7">
        <v>0.39150000000000001</v>
      </c>
      <c r="F97" s="7">
        <v>2</v>
      </c>
      <c r="G97" s="7">
        <v>2</v>
      </c>
      <c r="H97" s="7">
        <v>0.8095</v>
      </c>
      <c r="I97" s="7">
        <v>8</v>
      </c>
      <c r="J97" s="86"/>
    </row>
    <row r="98" spans="1:10" ht="16" thickBot="1" x14ac:dyDescent="0.25">
      <c r="A98" s="70" t="s">
        <v>146</v>
      </c>
      <c r="B98" s="7">
        <v>1.1120000000000001</v>
      </c>
      <c r="C98" s="7">
        <v>1</v>
      </c>
      <c r="D98" s="7">
        <v>0.11210000000000001</v>
      </c>
      <c r="E98" s="7">
        <v>0.39150000000000001</v>
      </c>
      <c r="F98" s="7">
        <v>2</v>
      </c>
      <c r="G98" s="7">
        <v>2</v>
      </c>
      <c r="H98" s="7">
        <v>0.2863</v>
      </c>
      <c r="I98" s="7">
        <v>8</v>
      </c>
      <c r="J98" s="102"/>
    </row>
  </sheetData>
  <mergeCells count="9">
    <mergeCell ref="A68:I68"/>
    <mergeCell ref="B1:M1"/>
    <mergeCell ref="U1:AH1"/>
    <mergeCell ref="J63:J98"/>
    <mergeCell ref="B12:R12"/>
    <mergeCell ref="U12:AQ12"/>
    <mergeCell ref="B23:D23"/>
    <mergeCell ref="E23:I23"/>
    <mergeCell ref="A35:F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81C44-A5D0-4B91-AADB-26BA957C21FD}">
  <dimension ref="A1:AC97"/>
  <sheetViews>
    <sheetView zoomScale="33" zoomScaleNormal="33" workbookViewId="0">
      <selection activeCell="AL39" sqref="AL39"/>
    </sheetView>
  </sheetViews>
  <sheetFormatPr baseColWidth="10" defaultColWidth="8.83203125" defaultRowHeight="15" x14ac:dyDescent="0.2"/>
  <cols>
    <col min="1" max="1" width="46.5" customWidth="1"/>
    <col min="2" max="2" width="37.6640625" customWidth="1"/>
    <col min="3" max="3" width="25.83203125" customWidth="1"/>
    <col min="4" max="4" width="38" customWidth="1"/>
    <col min="5" max="5" width="35.6640625" customWidth="1"/>
    <col min="6" max="6" width="23.5" customWidth="1"/>
    <col min="7" max="7" width="24" customWidth="1"/>
    <col min="8" max="8" width="28.5" customWidth="1"/>
    <col min="9" max="9" width="25.1640625" customWidth="1"/>
    <col min="16" max="16" width="23.33203125" customWidth="1"/>
  </cols>
  <sheetData>
    <row r="1" spans="1:29" x14ac:dyDescent="0.2">
      <c r="A1" s="4" t="s">
        <v>3</v>
      </c>
      <c r="B1" s="90" t="s">
        <v>156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P1" s="4" t="s">
        <v>3</v>
      </c>
      <c r="Q1" s="99" t="s">
        <v>157</v>
      </c>
      <c r="R1" s="100"/>
      <c r="S1" s="100"/>
      <c r="T1" s="100"/>
      <c r="U1" s="100"/>
      <c r="V1" s="100"/>
      <c r="W1" s="100"/>
      <c r="X1" s="100"/>
      <c r="Y1" s="100"/>
      <c r="Z1" s="100"/>
      <c r="AA1" s="101"/>
      <c r="AB1" s="19"/>
      <c r="AC1" s="3"/>
    </row>
    <row r="2" spans="1:29" x14ac:dyDescent="0.2">
      <c r="A2" s="1" t="s">
        <v>111</v>
      </c>
      <c r="B2" s="1" t="s">
        <v>72</v>
      </c>
      <c r="C2" s="1" t="s">
        <v>73</v>
      </c>
      <c r="D2" s="1" t="s">
        <v>74</v>
      </c>
      <c r="E2" s="1" t="s">
        <v>75</v>
      </c>
      <c r="F2" s="1" t="s">
        <v>76</v>
      </c>
      <c r="G2" s="1" t="s">
        <v>77</v>
      </c>
      <c r="H2" s="1" t="s">
        <v>78</v>
      </c>
      <c r="I2" s="1" t="s">
        <v>79</v>
      </c>
      <c r="J2" s="1" t="s">
        <v>102</v>
      </c>
      <c r="K2" s="1" t="s">
        <v>103</v>
      </c>
      <c r="L2" s="1" t="s">
        <v>104</v>
      </c>
      <c r="M2" s="1" t="s">
        <v>71</v>
      </c>
      <c r="N2" s="1" t="s">
        <v>62</v>
      </c>
      <c r="P2" s="1" t="s">
        <v>111</v>
      </c>
      <c r="Q2" s="1" t="s">
        <v>72</v>
      </c>
      <c r="R2" s="1" t="s">
        <v>73</v>
      </c>
      <c r="S2" s="1" t="s">
        <v>74</v>
      </c>
      <c r="T2" s="1" t="s">
        <v>75</v>
      </c>
      <c r="U2" s="1" t="s">
        <v>76</v>
      </c>
      <c r="V2" s="1" t="s">
        <v>77</v>
      </c>
      <c r="W2" s="1" t="s">
        <v>78</v>
      </c>
      <c r="X2" s="1" t="s">
        <v>79</v>
      </c>
      <c r="Y2" s="1" t="s">
        <v>102</v>
      </c>
      <c r="Z2" s="1" t="s">
        <v>71</v>
      </c>
      <c r="AA2" s="1" t="s">
        <v>62</v>
      </c>
      <c r="AB2" s="20"/>
    </row>
    <row r="3" spans="1:29" x14ac:dyDescent="0.2">
      <c r="A3" s="1">
        <v>1.5</v>
      </c>
      <c r="B3" s="1"/>
      <c r="C3" s="1"/>
      <c r="D3" s="1"/>
      <c r="E3" s="1">
        <v>1.2664880000000001</v>
      </c>
      <c r="F3" s="1"/>
      <c r="G3" s="1"/>
      <c r="H3" s="1"/>
      <c r="I3" s="1"/>
      <c r="J3" s="1"/>
      <c r="K3" s="1">
        <v>1.873111</v>
      </c>
      <c r="L3" s="1">
        <v>1.8705529999999999</v>
      </c>
      <c r="M3" s="1">
        <f>AVERAGE(B3:L3)</f>
        <v>1.6700506666666666</v>
      </c>
      <c r="N3" s="1">
        <f>_xlfn.STDEV.S(B3:L3)</f>
        <v>0.34949786163342</v>
      </c>
      <c r="P3" s="1">
        <v>1.5</v>
      </c>
      <c r="Q3" s="1">
        <v>2.0948169999999999</v>
      </c>
      <c r="R3" s="1"/>
      <c r="S3" s="1"/>
      <c r="T3" s="1"/>
      <c r="U3" s="1"/>
      <c r="V3" s="1">
        <v>1.5815779999999999</v>
      </c>
      <c r="W3" s="1">
        <v>1.2004779999999999</v>
      </c>
      <c r="X3" s="1">
        <v>1.6890879999999999</v>
      </c>
      <c r="Y3" s="1">
        <v>1.775908</v>
      </c>
      <c r="Z3" s="1">
        <f>AVERAGE(Q3:Y3)</f>
        <v>1.6683737999999999</v>
      </c>
      <c r="AA3" s="1">
        <f>_xlfn.STDEV.S(Q3:Y3)</f>
        <v>0.32415523890290687</v>
      </c>
      <c r="AB3" s="20"/>
    </row>
    <row r="4" spans="1:29" x14ac:dyDescent="0.2">
      <c r="A4" s="1">
        <v>3</v>
      </c>
      <c r="B4" s="1">
        <v>2.199786</v>
      </c>
      <c r="C4" s="1">
        <v>1.856835</v>
      </c>
      <c r="D4" s="1">
        <v>1.474647</v>
      </c>
      <c r="E4" s="1">
        <v>1.5961650000000001</v>
      </c>
      <c r="F4" s="1">
        <v>1.93848</v>
      </c>
      <c r="G4" s="1">
        <v>1.936636</v>
      </c>
      <c r="H4" s="1">
        <v>2.1133739999999999</v>
      </c>
      <c r="I4" s="1">
        <v>2.0495290000000002</v>
      </c>
      <c r="J4" s="1">
        <v>1.7758</v>
      </c>
      <c r="K4" s="1">
        <v>2.5497230000000002</v>
      </c>
      <c r="L4" s="1">
        <v>1.7944709999999999</v>
      </c>
      <c r="M4" s="1">
        <f t="shared" ref="M4:M10" si="0">AVERAGE(B4:L4)</f>
        <v>1.9350405454545454</v>
      </c>
      <c r="N4" s="1">
        <f t="shared" ref="N4:N10" si="1">_xlfn.STDEV.S(B4:L4)</f>
        <v>0.29510706293729005</v>
      </c>
      <c r="P4" s="1">
        <v>3</v>
      </c>
      <c r="Q4" s="1">
        <v>3.6310669999999998</v>
      </c>
      <c r="R4" s="1">
        <v>1.7468330000000001</v>
      </c>
      <c r="S4" s="1">
        <v>1.93736</v>
      </c>
      <c r="T4" s="1">
        <v>1.2710539999999999</v>
      </c>
      <c r="U4" s="1">
        <v>3.1640630000000001</v>
      </c>
      <c r="V4" s="1">
        <v>1.7079880000000001</v>
      </c>
      <c r="W4" s="1">
        <v>1.5210429999999999</v>
      </c>
      <c r="X4" s="1">
        <v>1.310824</v>
      </c>
      <c r="Y4" s="1">
        <v>1.630253</v>
      </c>
      <c r="Z4" s="1">
        <f t="shared" ref="Z4:Z9" si="2">AVERAGE(Q4:Y4)</f>
        <v>1.9911649999999999</v>
      </c>
      <c r="AA4" s="1">
        <f t="shared" ref="AA4:AA10" si="3">_xlfn.STDEV.S(Q4:Y4)</f>
        <v>0.83219938272147331</v>
      </c>
      <c r="AB4" s="20"/>
    </row>
    <row r="5" spans="1:29" x14ac:dyDescent="0.2">
      <c r="A5" s="1">
        <v>4.5</v>
      </c>
      <c r="B5" s="1">
        <v>5.0253310000000004</v>
      </c>
      <c r="C5" s="1">
        <v>1.7668539999999999</v>
      </c>
      <c r="D5" s="1"/>
      <c r="E5" s="1">
        <v>1.8089379999999999</v>
      </c>
      <c r="F5" s="1">
        <v>1.7152670000000001</v>
      </c>
      <c r="G5" s="1">
        <v>3.522259</v>
      </c>
      <c r="H5" s="1">
        <v>2.221069</v>
      </c>
      <c r="I5" s="1">
        <v>2.0642909999999999</v>
      </c>
      <c r="J5" s="1">
        <v>2.337853</v>
      </c>
      <c r="K5" s="1">
        <v>3.1297570000000001</v>
      </c>
      <c r="L5" s="1">
        <v>1.381257</v>
      </c>
      <c r="M5" s="1">
        <f t="shared" si="0"/>
        <v>2.4972876000000004</v>
      </c>
      <c r="N5" s="1">
        <f t="shared" si="1"/>
        <v>1.1053017909704514</v>
      </c>
      <c r="P5" s="1">
        <v>4.5</v>
      </c>
      <c r="Q5" s="1">
        <v>2.5569160000000002</v>
      </c>
      <c r="R5" s="1">
        <v>2.052368</v>
      </c>
      <c r="S5" s="1">
        <v>1.4111830000000001</v>
      </c>
      <c r="T5" s="1">
        <v>1.17014</v>
      </c>
      <c r="U5" s="1">
        <v>2.2529840000000001</v>
      </c>
      <c r="V5" s="1">
        <v>1.393214</v>
      </c>
      <c r="W5" s="1">
        <v>1.3204659999999999</v>
      </c>
      <c r="X5" s="1">
        <v>1.4041589999999999</v>
      </c>
      <c r="Y5" s="1">
        <v>1.546759</v>
      </c>
      <c r="Z5" s="1">
        <f t="shared" si="2"/>
        <v>1.6786876666666668</v>
      </c>
      <c r="AA5" s="1">
        <f t="shared" si="3"/>
        <v>0.48393012023560694</v>
      </c>
      <c r="AB5" s="20"/>
    </row>
    <row r="6" spans="1:29" x14ac:dyDescent="0.2">
      <c r="A6" s="1">
        <v>6</v>
      </c>
      <c r="B6" s="1">
        <v>1.6255569999999999</v>
      </c>
      <c r="C6" s="1">
        <v>1.3911990000000001</v>
      </c>
      <c r="D6" s="1">
        <v>4.593947</v>
      </c>
      <c r="E6" s="1">
        <v>1.7124740000000001</v>
      </c>
      <c r="F6" s="1">
        <v>2.0975079999999999</v>
      </c>
      <c r="G6" s="1">
        <v>2.7750560000000002</v>
      </c>
      <c r="H6" s="1"/>
      <c r="I6" s="1">
        <v>1.9662040000000001</v>
      </c>
      <c r="J6" s="1">
        <v>1.6311979999999999</v>
      </c>
      <c r="K6" s="1">
        <v>2.1950660000000002</v>
      </c>
      <c r="L6" s="1">
        <v>1.2686740000000001</v>
      </c>
      <c r="M6" s="1">
        <f t="shared" si="0"/>
        <v>2.1256883000000002</v>
      </c>
      <c r="N6" s="1">
        <f t="shared" si="1"/>
        <v>0.970931290074872</v>
      </c>
      <c r="P6" s="1">
        <v>6</v>
      </c>
      <c r="Q6" s="1">
        <v>2.061569</v>
      </c>
      <c r="R6" s="1">
        <v>1.8145169999999999</v>
      </c>
      <c r="S6" s="1">
        <v>1.2494400000000001</v>
      </c>
      <c r="T6" s="1">
        <v>1.025971</v>
      </c>
      <c r="U6" s="1">
        <v>2.1553930000000001</v>
      </c>
      <c r="V6" s="1">
        <v>1.183578</v>
      </c>
      <c r="W6" s="1">
        <v>1.1736150000000001</v>
      </c>
      <c r="X6" s="1">
        <v>1.2373160000000001</v>
      </c>
      <c r="Y6" s="1">
        <v>1.197425</v>
      </c>
      <c r="Z6" s="1">
        <f t="shared" si="2"/>
        <v>1.455424888888889</v>
      </c>
      <c r="AA6" s="1">
        <f t="shared" si="3"/>
        <v>0.43020730118671952</v>
      </c>
    </row>
    <row r="7" spans="1:29" x14ac:dyDescent="0.2">
      <c r="A7" s="1">
        <v>7.5</v>
      </c>
      <c r="B7" s="1">
        <v>1.4265239999999999</v>
      </c>
      <c r="C7" s="1">
        <v>1.2655430000000001</v>
      </c>
      <c r="D7" s="1">
        <v>2.5469309999999998</v>
      </c>
      <c r="E7" s="1">
        <v>1.555431</v>
      </c>
      <c r="F7" s="1">
        <v>1.9711879999999999</v>
      </c>
      <c r="G7" s="1">
        <v>1.451724</v>
      </c>
      <c r="H7" s="1">
        <v>1.7994650000000001</v>
      </c>
      <c r="I7" s="1">
        <v>1.520249</v>
      </c>
      <c r="J7" s="1">
        <v>1.483387</v>
      </c>
      <c r="K7" s="1">
        <v>1.339453</v>
      </c>
      <c r="L7" s="1">
        <v>1.1004929999999999</v>
      </c>
      <c r="M7" s="1">
        <f t="shared" si="0"/>
        <v>1.5873079999999999</v>
      </c>
      <c r="N7" s="1">
        <f t="shared" si="1"/>
        <v>0.39695737204591691</v>
      </c>
      <c r="P7" s="1">
        <v>7.5</v>
      </c>
      <c r="Q7" s="1">
        <v>1.463654</v>
      </c>
      <c r="R7" s="1">
        <v>1.214483</v>
      </c>
      <c r="S7" s="1">
        <v>1.1877880000000001</v>
      </c>
      <c r="T7" s="1">
        <v>1.1499299999999999</v>
      </c>
      <c r="U7" s="1">
        <v>1.9201680000000001</v>
      </c>
      <c r="V7" s="1">
        <v>1.009892</v>
      </c>
      <c r="W7" s="1">
        <v>1.037857</v>
      </c>
      <c r="X7" s="1">
        <v>1.1512789999999999</v>
      </c>
      <c r="Y7" s="1">
        <v>1.100598</v>
      </c>
      <c r="Z7" s="1">
        <f t="shared" si="2"/>
        <v>1.2484054444444446</v>
      </c>
      <c r="AA7" s="1">
        <f t="shared" si="3"/>
        <v>0.28386162763841061</v>
      </c>
    </row>
    <row r="8" spans="1:29" x14ac:dyDescent="0.2">
      <c r="A8" s="1">
        <v>9</v>
      </c>
      <c r="B8" s="1"/>
      <c r="C8" s="1">
        <v>1.0884830000000001</v>
      </c>
      <c r="D8" s="1"/>
      <c r="E8" s="1">
        <v>1.531334</v>
      </c>
      <c r="F8" s="1">
        <v>1.634574</v>
      </c>
      <c r="G8" s="1"/>
      <c r="H8" s="1">
        <v>1.4406639999999999</v>
      </c>
      <c r="I8" s="1">
        <v>1.2732829999999999</v>
      </c>
      <c r="J8" s="1">
        <v>1.1253489999999999</v>
      </c>
      <c r="K8" s="1">
        <v>1.0985849999999999</v>
      </c>
      <c r="L8" s="1">
        <v>1.023795</v>
      </c>
      <c r="M8" s="1">
        <f t="shared" si="0"/>
        <v>1.2770083749999999</v>
      </c>
      <c r="N8" s="1">
        <f t="shared" si="1"/>
        <v>0.23109244866066544</v>
      </c>
      <c r="P8" s="1">
        <v>9</v>
      </c>
      <c r="Q8" s="1">
        <v>1.082163</v>
      </c>
      <c r="R8" s="1">
        <v>1.1954499999999999</v>
      </c>
      <c r="S8" s="1">
        <v>1.1041799999999999</v>
      </c>
      <c r="T8" s="1">
        <v>1</v>
      </c>
      <c r="U8" s="1">
        <v>1.739225</v>
      </c>
      <c r="V8" s="1">
        <v>1</v>
      </c>
      <c r="W8" s="1">
        <v>1</v>
      </c>
      <c r="X8" s="1">
        <v>1.042557</v>
      </c>
      <c r="Y8" s="1">
        <v>1.0766899999999999</v>
      </c>
      <c r="Z8" s="1">
        <f t="shared" si="2"/>
        <v>1.1378072222222222</v>
      </c>
      <c r="AA8" s="1">
        <f t="shared" si="3"/>
        <v>0.23426307700253338</v>
      </c>
    </row>
    <row r="9" spans="1:29" x14ac:dyDescent="0.2">
      <c r="A9" s="1">
        <v>10.5</v>
      </c>
      <c r="B9" s="1">
        <v>1.1614850000000001</v>
      </c>
      <c r="C9" s="1">
        <v>1</v>
      </c>
      <c r="D9" s="1">
        <v>1.2761340000000001</v>
      </c>
      <c r="E9" s="1">
        <v>1.4548639999999999</v>
      </c>
      <c r="F9" s="1">
        <v>1.20486</v>
      </c>
      <c r="G9" s="1">
        <v>1.1556999999999999</v>
      </c>
      <c r="H9" s="1"/>
      <c r="I9" s="1">
        <v>1</v>
      </c>
      <c r="J9" s="1">
        <v>1</v>
      </c>
      <c r="K9" s="1">
        <v>1</v>
      </c>
      <c r="L9" s="1">
        <v>1</v>
      </c>
      <c r="M9" s="1">
        <f t="shared" si="0"/>
        <v>1.1253043</v>
      </c>
      <c r="N9" s="1">
        <f t="shared" si="1"/>
        <v>0.1557872777904046</v>
      </c>
      <c r="P9" s="1">
        <v>10.5</v>
      </c>
      <c r="Q9" s="1">
        <v>1</v>
      </c>
      <c r="R9" s="1">
        <v>1</v>
      </c>
      <c r="S9" s="1">
        <v>1</v>
      </c>
      <c r="T9" s="1"/>
      <c r="U9" s="1">
        <v>1.56867</v>
      </c>
      <c r="V9" s="1"/>
      <c r="W9" s="1"/>
      <c r="X9" s="1">
        <v>1</v>
      </c>
      <c r="Y9" s="1">
        <v>1.0959080000000001</v>
      </c>
      <c r="Z9" s="1">
        <f t="shared" si="2"/>
        <v>1.1107630000000002</v>
      </c>
      <c r="AA9" s="1">
        <f t="shared" si="3"/>
        <v>0.22758438450385762</v>
      </c>
    </row>
    <row r="10" spans="1:29" x14ac:dyDescent="0.2">
      <c r="A10" s="1">
        <v>12</v>
      </c>
      <c r="B10" s="1">
        <v>1</v>
      </c>
      <c r="C10" s="1">
        <v>1.1298220000000001</v>
      </c>
      <c r="D10" s="1">
        <v>1</v>
      </c>
      <c r="E10" s="1">
        <v>1</v>
      </c>
      <c r="F10" s="1">
        <v>1</v>
      </c>
      <c r="G10" s="1">
        <v>1</v>
      </c>
      <c r="H10" s="1">
        <v>1</v>
      </c>
      <c r="I10" s="1">
        <v>1.0116540000000001</v>
      </c>
      <c r="J10" s="1">
        <v>1.022203</v>
      </c>
      <c r="K10" s="1">
        <v>1.0047809999999999</v>
      </c>
      <c r="L10" s="1"/>
      <c r="M10" s="1">
        <f t="shared" si="0"/>
        <v>1.0168459999999999</v>
      </c>
      <c r="N10" s="1">
        <f t="shared" si="1"/>
        <v>4.0369847672627079E-2</v>
      </c>
      <c r="P10" s="1">
        <v>12</v>
      </c>
      <c r="Q10" s="1"/>
      <c r="R10" s="1">
        <v>1.0148090000000001</v>
      </c>
      <c r="S10" s="1"/>
      <c r="T10" s="1"/>
      <c r="U10" s="1"/>
      <c r="V10" s="1"/>
      <c r="W10" s="1"/>
      <c r="X10" s="1"/>
      <c r="Y10" s="1">
        <v>1</v>
      </c>
      <c r="Z10" s="1">
        <f>AVERAGE(Q10:Y10)</f>
        <v>1.0074045</v>
      </c>
      <c r="AA10" s="1">
        <f t="shared" si="3"/>
        <v>1.0471544322591633E-2</v>
      </c>
    </row>
    <row r="11" spans="1:29" x14ac:dyDescent="0.2">
      <c r="Z11" s="3"/>
      <c r="AA11" s="3"/>
    </row>
    <row r="12" spans="1:29" x14ac:dyDescent="0.2">
      <c r="A12" s="4" t="s">
        <v>4</v>
      </c>
      <c r="B12" s="90" t="s">
        <v>156</v>
      </c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P12" s="4" t="s">
        <v>4</v>
      </c>
      <c r="Q12" s="90" t="s">
        <v>157</v>
      </c>
      <c r="R12" s="90"/>
      <c r="S12" s="90"/>
      <c r="T12" s="90"/>
      <c r="U12" s="90"/>
      <c r="V12" s="90"/>
      <c r="W12" s="90"/>
      <c r="X12" s="90"/>
      <c r="Y12" s="90"/>
    </row>
    <row r="13" spans="1:29" x14ac:dyDescent="0.2">
      <c r="A13" s="1" t="s">
        <v>111</v>
      </c>
      <c r="B13" s="1" t="s">
        <v>72</v>
      </c>
      <c r="C13" s="1" t="s">
        <v>73</v>
      </c>
      <c r="D13" s="1" t="s">
        <v>74</v>
      </c>
      <c r="E13" s="1" t="s">
        <v>75</v>
      </c>
      <c r="F13" s="1" t="s">
        <v>76</v>
      </c>
      <c r="G13" s="1" t="s">
        <v>77</v>
      </c>
      <c r="H13" s="1" t="s">
        <v>78</v>
      </c>
      <c r="I13" s="1" t="s">
        <v>79</v>
      </c>
      <c r="J13" s="1" t="s">
        <v>102</v>
      </c>
      <c r="K13" s="1" t="s">
        <v>103</v>
      </c>
      <c r="L13" s="1" t="s">
        <v>71</v>
      </c>
      <c r="M13" s="1" t="s">
        <v>62</v>
      </c>
      <c r="P13" s="1" t="s">
        <v>111</v>
      </c>
      <c r="Q13" s="1" t="s">
        <v>72</v>
      </c>
      <c r="R13" s="1" t="s">
        <v>73</v>
      </c>
      <c r="S13" s="1" t="s">
        <v>74</v>
      </c>
      <c r="T13" s="1" t="s">
        <v>75</v>
      </c>
      <c r="U13" s="1" t="s">
        <v>76</v>
      </c>
      <c r="V13" s="1" t="s">
        <v>77</v>
      </c>
      <c r="W13" s="1" t="s">
        <v>78</v>
      </c>
      <c r="X13" s="1" t="s">
        <v>71</v>
      </c>
      <c r="Y13" s="1" t="s">
        <v>62</v>
      </c>
    </row>
    <row r="14" spans="1:29" x14ac:dyDescent="0.2">
      <c r="A14" s="1">
        <v>1.5</v>
      </c>
      <c r="B14" s="1">
        <v>1.6100540000000001</v>
      </c>
      <c r="C14" s="1">
        <v>2.5255809999999999</v>
      </c>
      <c r="D14" s="1">
        <v>2.666846</v>
      </c>
      <c r="E14" s="1"/>
      <c r="F14" s="1">
        <v>3.2749519999999999</v>
      </c>
      <c r="G14" s="1"/>
      <c r="H14" s="1">
        <v>1.6362460000000001</v>
      </c>
      <c r="I14" s="1">
        <v>2.0062489999999999</v>
      </c>
      <c r="J14" s="1">
        <v>1.3259399999999999</v>
      </c>
      <c r="K14" s="1">
        <v>1.7052560000000001</v>
      </c>
      <c r="L14" s="1">
        <f t="shared" ref="L14:L21" si="4">AVERAGE(B14:K14)</f>
        <v>2.0938904999999997</v>
      </c>
      <c r="M14" s="1">
        <f t="shared" ref="M14:M21" si="5">_xlfn.STDEV.S(B14:K14)</f>
        <v>0.66564072079120218</v>
      </c>
      <c r="P14" s="1">
        <v>1.5</v>
      </c>
      <c r="Q14" s="1">
        <v>1.0571900000000001</v>
      </c>
      <c r="R14" s="1">
        <v>1.1714880000000001</v>
      </c>
      <c r="S14" s="1">
        <v>1.3639079999999999</v>
      </c>
      <c r="T14" s="1">
        <v>1.1665719999999999</v>
      </c>
      <c r="U14" s="1">
        <v>2.094455</v>
      </c>
      <c r="V14" s="1"/>
      <c r="W14" s="1">
        <v>1.1874130000000001</v>
      </c>
      <c r="X14" s="1">
        <f t="shared" ref="X14:X19" si="6">AVERAGE(Q14:W14)</f>
        <v>1.340171</v>
      </c>
      <c r="Y14" s="1">
        <f t="shared" ref="Y14:Y19" si="7">_xlfn.STDEV.S(Q14:W14)</f>
        <v>0.38249486742700195</v>
      </c>
    </row>
    <row r="15" spans="1:29" x14ac:dyDescent="0.2">
      <c r="A15" s="1">
        <v>3</v>
      </c>
      <c r="B15" s="1">
        <v>4.3227140000000004</v>
      </c>
      <c r="C15" s="1">
        <v>5.2762190000000002</v>
      </c>
      <c r="D15" s="1">
        <v>5.1349539999999996</v>
      </c>
      <c r="E15" s="1">
        <v>2.4575689999999999</v>
      </c>
      <c r="F15" s="1"/>
      <c r="G15" s="1">
        <v>1.9163030000000001</v>
      </c>
      <c r="H15" s="1">
        <v>3.374447</v>
      </c>
      <c r="I15" s="1">
        <v>6.5015619999999998</v>
      </c>
      <c r="J15" s="1">
        <v>4.3226789999999999</v>
      </c>
      <c r="K15" s="1">
        <v>6.0562550000000002</v>
      </c>
      <c r="L15" s="1">
        <f t="shared" si="4"/>
        <v>4.3736335555555552</v>
      </c>
      <c r="M15" s="1">
        <f t="shared" si="5"/>
        <v>1.5599240155624658</v>
      </c>
      <c r="P15" s="1">
        <v>3</v>
      </c>
      <c r="Q15" s="1">
        <v>1</v>
      </c>
      <c r="R15" s="1">
        <v>1.1109469999999999</v>
      </c>
      <c r="S15" s="1">
        <v>1.802343</v>
      </c>
      <c r="T15" s="1">
        <v>1.5415719999999999</v>
      </c>
      <c r="U15" s="1">
        <v>1.4979279999999999</v>
      </c>
      <c r="V15" s="1">
        <v>1.70587</v>
      </c>
      <c r="W15" s="1">
        <v>1.8169690000000001</v>
      </c>
      <c r="X15" s="1">
        <f t="shared" si="6"/>
        <v>1.4965184285714288</v>
      </c>
      <c r="Y15" s="1">
        <f t="shared" si="7"/>
        <v>0.32590208276661625</v>
      </c>
    </row>
    <row r="16" spans="1:29" x14ac:dyDescent="0.2">
      <c r="A16" s="1">
        <v>4.5</v>
      </c>
      <c r="B16" s="1">
        <v>1.765825</v>
      </c>
      <c r="C16" s="1">
        <v>1.8103929999999999</v>
      </c>
      <c r="D16" s="1">
        <v>1.8103929999999999</v>
      </c>
      <c r="E16" s="1">
        <v>6.1573669999999998</v>
      </c>
      <c r="F16" s="1">
        <v>4.0876780000000004</v>
      </c>
      <c r="G16" s="1">
        <v>5.4405650000000003</v>
      </c>
      <c r="H16" s="1">
        <v>1.4631270000000001</v>
      </c>
      <c r="I16" s="1">
        <v>2.0358260000000001</v>
      </c>
      <c r="J16" s="1">
        <v>1.9682539999999999</v>
      </c>
      <c r="K16" s="1">
        <v>2.0073850000000002</v>
      </c>
      <c r="L16" s="1">
        <f t="shared" si="4"/>
        <v>2.8546813000000002</v>
      </c>
      <c r="M16" s="1">
        <f t="shared" si="5"/>
        <v>1.7189177507493265</v>
      </c>
      <c r="P16" s="1">
        <v>4.5</v>
      </c>
      <c r="Q16" s="1">
        <v>1.1254980000000001</v>
      </c>
      <c r="R16" s="1">
        <v>1</v>
      </c>
      <c r="S16" s="1">
        <v>2.3228650000000002</v>
      </c>
      <c r="T16" s="1">
        <v>1.986782</v>
      </c>
      <c r="U16" s="1">
        <v>1.1511210000000001</v>
      </c>
      <c r="V16" s="1">
        <v>1.5098069999999999</v>
      </c>
      <c r="W16" s="1">
        <v>1</v>
      </c>
      <c r="X16" s="1">
        <f t="shared" si="6"/>
        <v>1.442296142857143</v>
      </c>
      <c r="Y16" s="1">
        <f t="shared" si="7"/>
        <v>0.52485233792290786</v>
      </c>
    </row>
    <row r="17" spans="1:25" x14ac:dyDescent="0.2">
      <c r="A17" s="1">
        <v>6</v>
      </c>
      <c r="B17" s="1">
        <v>1.290443</v>
      </c>
      <c r="C17" s="1">
        <v>1.37975</v>
      </c>
      <c r="D17" s="1">
        <v>1.37975</v>
      </c>
      <c r="E17" s="1">
        <v>3.7896999999999998</v>
      </c>
      <c r="F17" s="1">
        <v>2.4618000000000002</v>
      </c>
      <c r="G17" s="1">
        <v>1.9378690000000001</v>
      </c>
      <c r="H17" s="1">
        <v>1.7035400000000001</v>
      </c>
      <c r="I17" s="1">
        <v>1.8835660000000001</v>
      </c>
      <c r="J17" s="1">
        <v>1.377038</v>
      </c>
      <c r="K17" s="1">
        <v>1.4496089999999999</v>
      </c>
      <c r="L17" s="1">
        <f t="shared" si="4"/>
        <v>1.8653065000000002</v>
      </c>
      <c r="M17" s="1">
        <f t="shared" si="5"/>
        <v>0.76768561108977218</v>
      </c>
      <c r="P17" s="1">
        <v>6</v>
      </c>
      <c r="Q17" s="1"/>
      <c r="R17" s="1"/>
      <c r="S17" s="1">
        <v>1.902625</v>
      </c>
      <c r="T17" s="1">
        <v>1.627345</v>
      </c>
      <c r="U17" s="1">
        <v>1</v>
      </c>
      <c r="V17" s="1">
        <v>1.201109</v>
      </c>
      <c r="W17" s="1">
        <v>1.1874610000000001</v>
      </c>
      <c r="X17" s="1">
        <f t="shared" si="6"/>
        <v>1.3837079999999999</v>
      </c>
      <c r="Y17" s="1">
        <f t="shared" si="7"/>
        <v>0.37004085913990625</v>
      </c>
    </row>
    <row r="18" spans="1:25" x14ac:dyDescent="0.2">
      <c r="A18" s="1">
        <v>7.5</v>
      </c>
      <c r="B18" s="1">
        <v>1.069094</v>
      </c>
      <c r="C18" s="1">
        <v>1.4220489999999999</v>
      </c>
      <c r="D18" s="1">
        <v>1.4220489999999999</v>
      </c>
      <c r="E18" s="1">
        <v>1.513525</v>
      </c>
      <c r="F18" s="1">
        <v>2.6903600000000001</v>
      </c>
      <c r="G18" s="1">
        <v>1</v>
      </c>
      <c r="H18" s="1">
        <v>1.079277</v>
      </c>
      <c r="I18" s="1">
        <v>1.163716</v>
      </c>
      <c r="J18" s="1">
        <v>1.2932159999999999</v>
      </c>
      <c r="K18" s="1">
        <v>1.1476980000000001</v>
      </c>
      <c r="L18" s="1">
        <f t="shared" si="4"/>
        <v>1.3800984000000001</v>
      </c>
      <c r="M18" s="1">
        <f t="shared" si="5"/>
        <v>0.49195524969050269</v>
      </c>
      <c r="P18" s="1">
        <v>7.5</v>
      </c>
      <c r="Q18" s="1"/>
      <c r="R18" s="1"/>
      <c r="S18" s="1">
        <v>1.2067129999999999</v>
      </c>
      <c r="T18" s="1">
        <v>1.0321210000000001</v>
      </c>
      <c r="U18" s="1">
        <v>1.1975929999999999</v>
      </c>
      <c r="V18" s="1">
        <v>1</v>
      </c>
      <c r="W18" s="1"/>
      <c r="X18" s="1">
        <f t="shared" si="6"/>
        <v>1.10910675</v>
      </c>
      <c r="Y18" s="1">
        <f t="shared" si="7"/>
        <v>0.10830186990806447</v>
      </c>
    </row>
    <row r="19" spans="1:25" x14ac:dyDescent="0.2">
      <c r="A19" s="1">
        <v>9</v>
      </c>
      <c r="B19" s="1">
        <v>1.4036</v>
      </c>
      <c r="C19" s="1">
        <v>1.5584800000000001</v>
      </c>
      <c r="D19" s="1">
        <v>1.5584800000000001</v>
      </c>
      <c r="E19" s="1">
        <v>1.806778</v>
      </c>
      <c r="F19" s="1">
        <v>1</v>
      </c>
      <c r="G19" s="1">
        <v>1.0184850000000001</v>
      </c>
      <c r="H19" s="1">
        <v>1.31969</v>
      </c>
      <c r="I19" s="1">
        <v>1.2701519999999999</v>
      </c>
      <c r="J19" s="1">
        <v>1.4313979999999999</v>
      </c>
      <c r="K19" s="1">
        <v>1.1926589999999999</v>
      </c>
      <c r="L19" s="1">
        <f t="shared" si="4"/>
        <v>1.3559722000000001</v>
      </c>
      <c r="M19" s="1">
        <f t="shared" si="5"/>
        <v>0.2514775601806255</v>
      </c>
      <c r="P19" s="1">
        <v>9</v>
      </c>
      <c r="Q19" s="1"/>
      <c r="R19" s="1"/>
      <c r="S19" s="1">
        <v>1</v>
      </c>
      <c r="T19" s="1">
        <v>0.85531599999999997</v>
      </c>
      <c r="U19" s="1"/>
      <c r="V19" s="1"/>
      <c r="W19" s="1"/>
      <c r="X19" s="1">
        <f t="shared" si="6"/>
        <v>0.92765799999999998</v>
      </c>
      <c r="Y19" s="1">
        <f t="shared" si="7"/>
        <v>0.10230703752919447</v>
      </c>
    </row>
    <row r="20" spans="1:25" x14ac:dyDescent="0.2">
      <c r="A20" s="1">
        <v>10.5</v>
      </c>
      <c r="B20" s="1">
        <v>1.1630119999999999</v>
      </c>
      <c r="C20" s="1">
        <v>1.4609909999999999</v>
      </c>
      <c r="D20" s="1">
        <v>1.4609909999999999</v>
      </c>
      <c r="E20" s="1">
        <v>1.6807570000000001</v>
      </c>
      <c r="F20" s="1">
        <v>1.2445200000000001</v>
      </c>
      <c r="G20" s="1">
        <v>1.45905</v>
      </c>
      <c r="H20" s="1">
        <v>1.5615779999999999</v>
      </c>
      <c r="I20" s="1">
        <v>1.4142889999999999</v>
      </c>
      <c r="J20" s="1">
        <v>1</v>
      </c>
      <c r="K20" s="1">
        <v>1.0944830000000001</v>
      </c>
      <c r="L20" s="1">
        <f t="shared" si="4"/>
        <v>1.3539670999999998</v>
      </c>
      <c r="M20" s="1">
        <f t="shared" si="5"/>
        <v>0.21821256871961173</v>
      </c>
      <c r="P20" s="1">
        <v>10.5</v>
      </c>
      <c r="Q20" s="1"/>
      <c r="R20" s="1"/>
      <c r="S20" s="1"/>
      <c r="T20" s="1"/>
      <c r="U20" s="1"/>
      <c r="V20" s="1"/>
      <c r="W20" s="1"/>
      <c r="X20" s="1"/>
      <c r="Y20" s="1"/>
    </row>
    <row r="21" spans="1:25" x14ac:dyDescent="0.2">
      <c r="A21" s="1">
        <v>12</v>
      </c>
      <c r="B21" s="1">
        <v>1</v>
      </c>
      <c r="C21" s="1">
        <v>1</v>
      </c>
      <c r="D21" s="1">
        <v>1</v>
      </c>
      <c r="E21" s="1">
        <v>1.3709560000000001</v>
      </c>
      <c r="F21" s="1">
        <v>1.5335179999999999</v>
      </c>
      <c r="G21" s="1">
        <v>1.4315789999999999</v>
      </c>
      <c r="H21" s="1">
        <v>1.2538720000000001</v>
      </c>
      <c r="I21" s="1">
        <v>1</v>
      </c>
      <c r="J21" s="1">
        <v>1.345075</v>
      </c>
      <c r="K21" s="1">
        <v>1</v>
      </c>
      <c r="L21" s="1">
        <f t="shared" si="4"/>
        <v>1.1934999999999998</v>
      </c>
      <c r="M21" s="1">
        <f t="shared" si="5"/>
        <v>0.21541058766664492</v>
      </c>
      <c r="P21" s="1">
        <v>12</v>
      </c>
      <c r="Q21" s="1"/>
      <c r="R21" s="1"/>
      <c r="S21" s="1"/>
      <c r="T21" s="1"/>
      <c r="U21" s="1"/>
      <c r="V21" s="1"/>
      <c r="W21" s="1"/>
      <c r="X21" s="1"/>
      <c r="Y21" s="1"/>
    </row>
    <row r="22" spans="1:25" ht="16" thickBot="1" x14ac:dyDescent="0.25"/>
    <row r="23" spans="1:25" x14ac:dyDescent="0.2">
      <c r="A23" s="13"/>
      <c r="B23" s="80" t="s">
        <v>2</v>
      </c>
      <c r="C23" s="80"/>
      <c r="D23" s="80"/>
      <c r="E23" s="80" t="s">
        <v>158</v>
      </c>
      <c r="F23" s="80"/>
      <c r="G23" s="80"/>
      <c r="H23" s="80"/>
      <c r="I23" s="80"/>
      <c r="J23" s="103"/>
    </row>
    <row r="24" spans="1:25" x14ac:dyDescent="0.2">
      <c r="A24" s="9"/>
      <c r="B24" s="1" t="s">
        <v>3</v>
      </c>
      <c r="C24" s="1" t="s">
        <v>4</v>
      </c>
      <c r="D24" s="1" t="s">
        <v>71</v>
      </c>
      <c r="E24" s="1" t="s">
        <v>80</v>
      </c>
      <c r="F24" s="1" t="s">
        <v>3</v>
      </c>
      <c r="G24" s="1" t="s">
        <v>4</v>
      </c>
      <c r="H24" s="1" t="s">
        <v>71</v>
      </c>
      <c r="I24" s="1" t="s">
        <v>80</v>
      </c>
      <c r="J24" s="86"/>
    </row>
    <row r="25" spans="1:25" x14ac:dyDescent="0.2">
      <c r="A25" s="9">
        <v>1.5</v>
      </c>
      <c r="B25" s="1">
        <v>1.6700506666666666</v>
      </c>
      <c r="C25" s="1">
        <v>2.0938904999999997</v>
      </c>
      <c r="D25" s="1">
        <f>AVERAGE(B25:C25)</f>
        <v>1.8819705833333331</v>
      </c>
      <c r="E25" s="1">
        <f>_xlfn.STDEV.S(B25:C25)/2^0.5</f>
        <v>0.21191991666666599</v>
      </c>
      <c r="F25" s="1">
        <v>1.6683737999999999</v>
      </c>
      <c r="G25" s="1">
        <v>1.340171</v>
      </c>
      <c r="H25" s="1">
        <f>AVERAGE(F25:G25)</f>
        <v>1.5042724000000001</v>
      </c>
      <c r="I25" s="1">
        <f t="shared" ref="I25:I30" si="8">_xlfn.STDEV.S(F25:G25)/2^0.5</f>
        <v>0.16410139999999948</v>
      </c>
      <c r="J25" s="86"/>
    </row>
    <row r="26" spans="1:25" x14ac:dyDescent="0.2">
      <c r="A26" s="9">
        <v>3</v>
      </c>
      <c r="B26" s="1">
        <v>1.9350405454545454</v>
      </c>
      <c r="C26" s="1">
        <v>4.3736335555555552</v>
      </c>
      <c r="D26" s="1">
        <f t="shared" ref="D26:D32" si="9">AVERAGE(B26:C26)</f>
        <v>3.1543370505050503</v>
      </c>
      <c r="E26" s="1">
        <f t="shared" ref="E26:E32" si="10">_xlfn.STDEV.S(B26:C26)/2^0.5</f>
        <v>1.2192965050505045</v>
      </c>
      <c r="F26" s="1">
        <v>1.9911649999999999</v>
      </c>
      <c r="G26" s="1">
        <v>1.4965184285714288</v>
      </c>
      <c r="H26" s="1">
        <f t="shared" ref="H26:H31" si="11">AVERAGE(F26:G26)</f>
        <v>1.7438417142857143</v>
      </c>
      <c r="I26" s="1">
        <f t="shared" si="8"/>
        <v>0.24732328571428527</v>
      </c>
      <c r="J26" s="86"/>
    </row>
    <row r="27" spans="1:25" x14ac:dyDescent="0.2">
      <c r="A27" s="9">
        <v>4.5</v>
      </c>
      <c r="B27" s="1">
        <v>2.4972876000000004</v>
      </c>
      <c r="C27" s="1">
        <v>2.8546813000000002</v>
      </c>
      <c r="D27" s="1">
        <f t="shared" si="9"/>
        <v>2.6759844500000005</v>
      </c>
      <c r="E27" s="1">
        <f t="shared" si="10"/>
        <v>0.17869684999999991</v>
      </c>
      <c r="F27" s="1">
        <v>1.6786876666666668</v>
      </c>
      <c r="G27" s="1">
        <v>1.442296142857143</v>
      </c>
      <c r="H27" s="1">
        <f t="shared" si="11"/>
        <v>1.5604919047619048</v>
      </c>
      <c r="I27" s="1">
        <f t="shared" si="8"/>
        <v>0.11819576190476187</v>
      </c>
      <c r="J27" s="86"/>
    </row>
    <row r="28" spans="1:25" x14ac:dyDescent="0.2">
      <c r="A28" s="9">
        <v>6</v>
      </c>
      <c r="B28" s="1">
        <v>2.1256883000000002</v>
      </c>
      <c r="C28" s="1">
        <v>1.8653065000000002</v>
      </c>
      <c r="D28" s="1">
        <f t="shared" si="9"/>
        <v>1.9954974000000001</v>
      </c>
      <c r="E28" s="1">
        <f t="shared" si="10"/>
        <v>0.13019089999999997</v>
      </c>
      <c r="F28" s="1">
        <v>1.455424888888889</v>
      </c>
      <c r="G28" s="1">
        <v>1.3837079999999999</v>
      </c>
      <c r="H28" s="1">
        <f t="shared" si="11"/>
        <v>1.4195664444444445</v>
      </c>
      <c r="I28" s="1">
        <f t="shared" si="8"/>
        <v>3.5858444444444526E-2</v>
      </c>
      <c r="J28" s="86"/>
    </row>
    <row r="29" spans="1:25" x14ac:dyDescent="0.2">
      <c r="A29" s="9">
        <v>7.5</v>
      </c>
      <c r="B29" s="1">
        <v>1.5873079999999999</v>
      </c>
      <c r="C29" s="1">
        <v>1.3800984000000001</v>
      </c>
      <c r="D29" s="1">
        <f t="shared" si="9"/>
        <v>1.4837031999999999</v>
      </c>
      <c r="E29" s="1">
        <f t="shared" si="10"/>
        <v>0.10360479999999993</v>
      </c>
      <c r="F29" s="1">
        <v>1.2484054444444446</v>
      </c>
      <c r="G29" s="1">
        <v>1.10910675</v>
      </c>
      <c r="H29" s="1">
        <f t="shared" si="11"/>
        <v>1.1787560972222222</v>
      </c>
      <c r="I29" s="1">
        <f t="shared" si="8"/>
        <v>6.9649347222222269E-2</v>
      </c>
      <c r="J29" s="86"/>
    </row>
    <row r="30" spans="1:25" x14ac:dyDescent="0.2">
      <c r="A30" s="9">
        <v>9</v>
      </c>
      <c r="B30" s="1">
        <v>1.2770083749999999</v>
      </c>
      <c r="C30" s="1">
        <v>1.3559722000000001</v>
      </c>
      <c r="D30" s="1">
        <f t="shared" si="9"/>
        <v>1.3164902875</v>
      </c>
      <c r="E30" s="1">
        <f t="shared" si="10"/>
        <v>3.9481912500000105E-2</v>
      </c>
      <c r="F30" s="1">
        <v>1.1378072222222222</v>
      </c>
      <c r="G30" s="1">
        <v>0.92765799999999998</v>
      </c>
      <c r="H30" s="1">
        <f t="shared" si="11"/>
        <v>1.032732611111111</v>
      </c>
      <c r="I30" s="1">
        <f t="shared" si="8"/>
        <v>0.1050746111111119</v>
      </c>
      <c r="J30" s="86"/>
    </row>
    <row r="31" spans="1:25" x14ac:dyDescent="0.2">
      <c r="A31" s="9">
        <v>10.5</v>
      </c>
      <c r="B31" s="1">
        <v>1.1253043</v>
      </c>
      <c r="C31" s="1">
        <v>1.3539670999999998</v>
      </c>
      <c r="D31" s="1">
        <f t="shared" si="9"/>
        <v>1.2396357</v>
      </c>
      <c r="E31" s="1">
        <f t="shared" si="10"/>
        <v>0.11433139999999986</v>
      </c>
      <c r="F31" s="1">
        <v>1.1107630000000002</v>
      </c>
      <c r="G31" s="1"/>
      <c r="H31" s="1">
        <f t="shared" si="11"/>
        <v>1.1107630000000002</v>
      </c>
      <c r="I31" s="1"/>
      <c r="J31" s="86"/>
    </row>
    <row r="32" spans="1:25" x14ac:dyDescent="0.2">
      <c r="A32" s="9">
        <v>12</v>
      </c>
      <c r="B32" s="1">
        <v>1.0168459999999999</v>
      </c>
      <c r="C32" s="1">
        <v>1.1934999999999998</v>
      </c>
      <c r="D32" s="1">
        <f t="shared" si="9"/>
        <v>1.1051729999999997</v>
      </c>
      <c r="E32" s="1">
        <f t="shared" si="10"/>
        <v>8.8326999999999919E-2</v>
      </c>
      <c r="F32" s="1">
        <v>1.0074045</v>
      </c>
      <c r="G32" s="1"/>
      <c r="H32" s="1"/>
      <c r="I32" s="1"/>
      <c r="J32" s="86"/>
    </row>
    <row r="33" spans="1:10" x14ac:dyDescent="0.2">
      <c r="A33" s="93"/>
      <c r="B33" s="94"/>
      <c r="C33" s="94"/>
      <c r="D33" s="94"/>
      <c r="E33" s="94"/>
      <c r="F33" s="94"/>
      <c r="G33" s="94"/>
      <c r="H33" s="94"/>
      <c r="I33" s="94"/>
      <c r="J33" s="86"/>
    </row>
    <row r="34" spans="1:10" x14ac:dyDescent="0.2">
      <c r="A34" s="84"/>
      <c r="B34" s="85"/>
      <c r="C34" s="85"/>
      <c r="D34" s="85"/>
      <c r="E34" s="85"/>
      <c r="F34" s="85"/>
      <c r="G34" s="85"/>
      <c r="H34" s="85"/>
      <c r="I34" s="85"/>
      <c r="J34" s="86"/>
    </row>
    <row r="35" spans="1:10" x14ac:dyDescent="0.2">
      <c r="A35" s="97" t="s">
        <v>110</v>
      </c>
      <c r="B35" s="98"/>
      <c r="C35" s="98"/>
      <c r="D35" s="98"/>
      <c r="E35" s="98"/>
      <c r="F35" s="98"/>
      <c r="G35" s="85"/>
      <c r="H35" s="85"/>
      <c r="I35" s="85"/>
      <c r="J35" s="86"/>
    </row>
    <row r="36" spans="1:10" x14ac:dyDescent="0.2">
      <c r="A36" s="15"/>
      <c r="B36" s="2"/>
      <c r="C36" s="2"/>
      <c r="D36" s="2"/>
      <c r="E36" s="2"/>
      <c r="F36" s="2"/>
      <c r="G36" s="85"/>
      <c r="H36" s="85"/>
      <c r="I36" s="85"/>
      <c r="J36" s="86"/>
    </row>
    <row r="37" spans="1:10" x14ac:dyDescent="0.2">
      <c r="A37" s="15" t="s">
        <v>6</v>
      </c>
      <c r="B37" s="2" t="s">
        <v>7</v>
      </c>
      <c r="C37" s="2"/>
      <c r="D37" s="2"/>
      <c r="E37" s="2"/>
      <c r="F37" s="2"/>
      <c r="G37" s="85"/>
      <c r="H37" s="85"/>
      <c r="I37" s="85"/>
      <c r="J37" s="86"/>
    </row>
    <row r="38" spans="1:10" x14ac:dyDescent="0.2">
      <c r="A38" s="15" t="s">
        <v>8</v>
      </c>
      <c r="B38" s="2" t="s">
        <v>9</v>
      </c>
      <c r="C38" s="2"/>
      <c r="D38" s="2"/>
      <c r="E38" s="2"/>
      <c r="F38" s="2"/>
      <c r="G38" s="85"/>
      <c r="H38" s="85"/>
      <c r="I38" s="85"/>
      <c r="J38" s="86"/>
    </row>
    <row r="39" spans="1:10" x14ac:dyDescent="0.2">
      <c r="A39" s="15" t="s">
        <v>10</v>
      </c>
      <c r="B39" s="2">
        <v>0.05</v>
      </c>
      <c r="C39" s="2"/>
      <c r="D39" s="2"/>
      <c r="E39" s="2"/>
      <c r="F39" s="2"/>
      <c r="G39" s="85"/>
      <c r="H39" s="85"/>
      <c r="I39" s="85"/>
      <c r="J39" s="86"/>
    </row>
    <row r="40" spans="1:10" x14ac:dyDescent="0.2">
      <c r="A40" s="15"/>
      <c r="B40" s="2"/>
      <c r="C40" s="2"/>
      <c r="D40" s="2"/>
      <c r="E40" s="2"/>
      <c r="F40" s="2"/>
      <c r="G40" s="85"/>
      <c r="H40" s="85"/>
      <c r="I40" s="85"/>
      <c r="J40" s="86"/>
    </row>
    <row r="41" spans="1:10" x14ac:dyDescent="0.2">
      <c r="A41" s="15" t="s">
        <v>11</v>
      </c>
      <c r="B41" s="2" t="s">
        <v>12</v>
      </c>
      <c r="C41" s="2" t="s">
        <v>13</v>
      </c>
      <c r="D41" s="2" t="s">
        <v>14</v>
      </c>
      <c r="E41" s="2" t="s">
        <v>15</v>
      </c>
      <c r="F41" s="2"/>
      <c r="G41" s="85"/>
      <c r="H41" s="85"/>
      <c r="I41" s="85"/>
      <c r="J41" s="86"/>
    </row>
    <row r="42" spans="1:10" x14ac:dyDescent="0.2">
      <c r="A42" s="15" t="s">
        <v>159</v>
      </c>
      <c r="B42" s="2">
        <v>10.77</v>
      </c>
      <c r="C42" s="2">
        <v>0.65680000000000005</v>
      </c>
      <c r="D42" s="2" t="s">
        <v>20</v>
      </c>
      <c r="E42" s="2" t="s">
        <v>21</v>
      </c>
      <c r="F42" s="2"/>
      <c r="G42" s="85"/>
      <c r="H42" s="85"/>
      <c r="I42" s="85"/>
      <c r="J42" s="86"/>
    </row>
    <row r="43" spans="1:10" ht="16" thickBot="1" x14ac:dyDescent="0.25">
      <c r="A43" s="51" t="s">
        <v>160</v>
      </c>
      <c r="B43" s="21">
        <v>48.81</v>
      </c>
      <c r="C43" s="21">
        <v>4.5999999999999999E-3</v>
      </c>
      <c r="D43" s="21" t="s">
        <v>70</v>
      </c>
      <c r="E43" s="21" t="s">
        <v>9</v>
      </c>
      <c r="F43" s="21"/>
      <c r="G43" s="85"/>
      <c r="H43" s="85"/>
      <c r="I43" s="85"/>
      <c r="J43" s="86"/>
    </row>
    <row r="44" spans="1:10" ht="16" thickBot="1" x14ac:dyDescent="0.25">
      <c r="A44" s="53" t="s">
        <v>81</v>
      </c>
      <c r="B44" s="54">
        <v>16.399999999999999</v>
      </c>
      <c r="C44" s="54">
        <v>2.3800000000000002E-2</v>
      </c>
      <c r="D44" s="54" t="s">
        <v>49</v>
      </c>
      <c r="E44" s="54" t="s">
        <v>9</v>
      </c>
      <c r="F44" s="55"/>
      <c r="G44" s="85"/>
      <c r="H44" s="85"/>
      <c r="I44" s="85"/>
      <c r="J44" s="86"/>
    </row>
    <row r="45" spans="1:10" x14ac:dyDescent="0.2">
      <c r="A45" s="52" t="s">
        <v>22</v>
      </c>
      <c r="B45" s="42">
        <v>7.08</v>
      </c>
      <c r="C45" s="42">
        <v>0.88070000000000004</v>
      </c>
      <c r="D45" s="42" t="s">
        <v>20</v>
      </c>
      <c r="E45" s="42" t="s">
        <v>21</v>
      </c>
      <c r="F45" s="42"/>
      <c r="G45" s="85"/>
      <c r="H45" s="85"/>
      <c r="I45" s="85"/>
      <c r="J45" s="86"/>
    </row>
    <row r="46" spans="1:10" x14ac:dyDescent="0.2">
      <c r="A46" s="15"/>
      <c r="B46" s="2"/>
      <c r="C46" s="2"/>
      <c r="D46" s="2"/>
      <c r="E46" s="2"/>
      <c r="F46" s="2"/>
      <c r="G46" s="85"/>
      <c r="H46" s="85"/>
      <c r="I46" s="85"/>
      <c r="J46" s="86"/>
    </row>
    <row r="47" spans="1:10" x14ac:dyDescent="0.2">
      <c r="A47" s="15" t="s">
        <v>23</v>
      </c>
      <c r="B47" s="2" t="s">
        <v>24</v>
      </c>
      <c r="C47" s="2" t="s">
        <v>25</v>
      </c>
      <c r="D47" s="2" t="s">
        <v>26</v>
      </c>
      <c r="E47" s="2" t="s">
        <v>27</v>
      </c>
      <c r="F47" s="2" t="s">
        <v>13</v>
      </c>
      <c r="G47" s="85"/>
      <c r="H47" s="85"/>
      <c r="I47" s="85"/>
      <c r="J47" s="86"/>
    </row>
    <row r="48" spans="1:10" x14ac:dyDescent="0.2">
      <c r="A48" s="15" t="s">
        <v>159</v>
      </c>
      <c r="B48" s="2">
        <v>1.556</v>
      </c>
      <c r="C48" s="2">
        <v>7</v>
      </c>
      <c r="D48" s="2">
        <v>0.2223</v>
      </c>
      <c r="E48" s="2" t="s">
        <v>161</v>
      </c>
      <c r="F48" s="2" t="s">
        <v>162</v>
      </c>
      <c r="G48" s="85"/>
      <c r="H48" s="85"/>
      <c r="I48" s="85"/>
      <c r="J48" s="86"/>
    </row>
    <row r="49" spans="1:10" x14ac:dyDescent="0.2">
      <c r="A49" s="15" t="s">
        <v>160</v>
      </c>
      <c r="B49" s="2">
        <v>7.0540000000000003</v>
      </c>
      <c r="C49" s="2">
        <v>7</v>
      </c>
      <c r="D49" s="2">
        <v>1.008</v>
      </c>
      <c r="E49" s="2" t="s">
        <v>163</v>
      </c>
      <c r="F49" s="2" t="s">
        <v>164</v>
      </c>
      <c r="G49" s="85"/>
      <c r="H49" s="85"/>
      <c r="I49" s="85"/>
      <c r="J49" s="86"/>
    </row>
    <row r="50" spans="1:10" x14ac:dyDescent="0.2">
      <c r="A50" s="15" t="s">
        <v>81</v>
      </c>
      <c r="B50" s="2">
        <v>2.37</v>
      </c>
      <c r="C50" s="2">
        <v>1</v>
      </c>
      <c r="D50" s="2">
        <v>2.37</v>
      </c>
      <c r="E50" s="2" t="s">
        <v>165</v>
      </c>
      <c r="F50" s="2" t="s">
        <v>166</v>
      </c>
      <c r="G50" s="85"/>
      <c r="H50" s="85"/>
      <c r="I50" s="85"/>
      <c r="J50" s="86"/>
    </row>
    <row r="51" spans="1:10" x14ac:dyDescent="0.2">
      <c r="A51" s="15" t="s">
        <v>22</v>
      </c>
      <c r="B51" s="2">
        <v>1.0229999999999999</v>
      </c>
      <c r="C51" s="2">
        <v>8</v>
      </c>
      <c r="D51" s="2">
        <v>0.12790000000000001</v>
      </c>
      <c r="E51" s="2" t="s">
        <v>167</v>
      </c>
      <c r="F51" s="2" t="s">
        <v>168</v>
      </c>
      <c r="G51" s="85"/>
      <c r="H51" s="85"/>
      <c r="I51" s="85"/>
      <c r="J51" s="86"/>
    </row>
    <row r="52" spans="1:10" x14ac:dyDescent="0.2">
      <c r="A52" s="15" t="s">
        <v>29</v>
      </c>
      <c r="B52" s="2">
        <v>2.4489999999999998</v>
      </c>
      <c r="C52" s="2">
        <v>8</v>
      </c>
      <c r="D52" s="2">
        <v>0.30609999999999998</v>
      </c>
      <c r="E52" s="2"/>
      <c r="F52" s="2"/>
      <c r="G52" s="85"/>
      <c r="H52" s="85"/>
      <c r="I52" s="85"/>
      <c r="J52" s="86"/>
    </row>
    <row r="53" spans="1:10" x14ac:dyDescent="0.2">
      <c r="A53" s="15"/>
      <c r="B53" s="2"/>
      <c r="C53" s="2"/>
      <c r="D53" s="2"/>
      <c r="E53" s="2"/>
      <c r="F53" s="2"/>
      <c r="G53" s="85"/>
      <c r="H53" s="85"/>
      <c r="I53" s="85"/>
      <c r="J53" s="86"/>
    </row>
    <row r="54" spans="1:10" x14ac:dyDescent="0.2">
      <c r="A54" s="15" t="s">
        <v>30</v>
      </c>
      <c r="B54" s="2"/>
      <c r="C54" s="2"/>
      <c r="D54" s="2"/>
      <c r="E54" s="2"/>
      <c r="F54" s="2"/>
      <c r="G54" s="85"/>
      <c r="H54" s="85"/>
      <c r="I54" s="85"/>
      <c r="J54" s="86"/>
    </row>
    <row r="55" spans="1:10" x14ac:dyDescent="0.2">
      <c r="A55" s="15" t="s">
        <v>83</v>
      </c>
      <c r="B55" s="2">
        <v>1.857</v>
      </c>
      <c r="C55" s="2"/>
      <c r="D55" s="2"/>
      <c r="E55" s="2"/>
      <c r="F55" s="2"/>
      <c r="G55" s="85"/>
      <c r="H55" s="85"/>
      <c r="I55" s="85"/>
      <c r="J55" s="86"/>
    </row>
    <row r="56" spans="1:10" x14ac:dyDescent="0.2">
      <c r="A56" s="15" t="s">
        <v>169</v>
      </c>
      <c r="B56" s="2">
        <v>1.3120000000000001</v>
      </c>
      <c r="C56" s="2"/>
      <c r="D56" s="2"/>
      <c r="E56" s="2"/>
      <c r="F56" s="2"/>
      <c r="G56" s="85"/>
      <c r="H56" s="85"/>
      <c r="I56" s="85"/>
      <c r="J56" s="86"/>
    </row>
    <row r="57" spans="1:10" x14ac:dyDescent="0.2">
      <c r="A57" s="15" t="s">
        <v>31</v>
      </c>
      <c r="B57" s="2">
        <v>0.54430000000000001</v>
      </c>
      <c r="C57" s="2"/>
      <c r="D57" s="2"/>
      <c r="E57" s="2"/>
      <c r="F57" s="2"/>
      <c r="G57" s="85"/>
      <c r="H57" s="85"/>
      <c r="I57" s="85"/>
      <c r="J57" s="86"/>
    </row>
    <row r="58" spans="1:10" x14ac:dyDescent="0.2">
      <c r="A58" s="15" t="s">
        <v>32</v>
      </c>
      <c r="B58" s="2">
        <v>0.1956</v>
      </c>
      <c r="C58" s="2"/>
      <c r="D58" s="2"/>
      <c r="E58" s="2"/>
      <c r="F58" s="2"/>
      <c r="G58" s="85"/>
      <c r="H58" s="85"/>
      <c r="I58" s="85"/>
      <c r="J58" s="86"/>
    </row>
    <row r="59" spans="1:10" x14ac:dyDescent="0.2">
      <c r="A59" s="15" t="s">
        <v>33</v>
      </c>
      <c r="B59" s="2" t="s">
        <v>170</v>
      </c>
      <c r="C59" s="2"/>
      <c r="D59" s="2"/>
      <c r="E59" s="2"/>
      <c r="F59" s="2"/>
      <c r="G59" s="85"/>
      <c r="H59" s="85"/>
      <c r="I59" s="85"/>
      <c r="J59" s="86"/>
    </row>
    <row r="60" spans="1:10" x14ac:dyDescent="0.2">
      <c r="A60" s="15"/>
      <c r="B60" s="2"/>
      <c r="C60" s="2"/>
      <c r="D60" s="2"/>
      <c r="E60" s="2"/>
      <c r="F60" s="2"/>
      <c r="G60" s="85"/>
      <c r="H60" s="85"/>
      <c r="I60" s="85"/>
      <c r="J60" s="86"/>
    </row>
    <row r="61" spans="1:10" x14ac:dyDescent="0.2">
      <c r="A61" s="15" t="s">
        <v>34</v>
      </c>
      <c r="B61" s="2"/>
      <c r="C61" s="2"/>
      <c r="D61" s="2"/>
      <c r="E61" s="2"/>
      <c r="F61" s="2"/>
      <c r="G61" s="85"/>
      <c r="H61" s="85"/>
      <c r="I61" s="85"/>
      <c r="J61" s="86"/>
    </row>
    <row r="62" spans="1:10" x14ac:dyDescent="0.2">
      <c r="A62" s="15" t="s">
        <v>85</v>
      </c>
      <c r="B62" s="2">
        <v>2</v>
      </c>
      <c r="C62" s="2"/>
      <c r="D62" s="2"/>
      <c r="E62" s="2"/>
      <c r="F62" s="2"/>
      <c r="G62" s="85"/>
      <c r="H62" s="85"/>
      <c r="I62" s="85"/>
      <c r="J62" s="86"/>
    </row>
    <row r="63" spans="1:10" x14ac:dyDescent="0.2">
      <c r="A63" s="15" t="s">
        <v>171</v>
      </c>
      <c r="B63" s="2">
        <v>8</v>
      </c>
      <c r="C63" s="2"/>
      <c r="D63" s="2"/>
      <c r="E63" s="2"/>
      <c r="F63" s="2"/>
      <c r="G63" s="85"/>
      <c r="H63" s="85"/>
      <c r="I63" s="85"/>
      <c r="J63" s="86"/>
    </row>
    <row r="64" spans="1:10" x14ac:dyDescent="0.2">
      <c r="A64" s="15" t="s">
        <v>36</v>
      </c>
      <c r="B64" s="2">
        <v>16</v>
      </c>
      <c r="C64" s="2"/>
      <c r="D64" s="2"/>
      <c r="E64" s="2"/>
      <c r="F64" s="2"/>
      <c r="G64" s="85"/>
      <c r="H64" s="85"/>
      <c r="I64" s="85"/>
      <c r="J64" s="86"/>
    </row>
    <row r="65" spans="1:10" x14ac:dyDescent="0.2">
      <c r="A65" s="15" t="s">
        <v>37</v>
      </c>
      <c r="B65" s="2">
        <v>0</v>
      </c>
      <c r="C65" s="2"/>
      <c r="D65" s="2"/>
      <c r="E65" s="2"/>
      <c r="F65" s="2"/>
      <c r="G65" s="85"/>
      <c r="H65" s="85"/>
      <c r="I65" s="85"/>
      <c r="J65" s="86"/>
    </row>
    <row r="66" spans="1:10" x14ac:dyDescent="0.2">
      <c r="A66" s="93"/>
      <c r="B66" s="94"/>
      <c r="C66" s="94"/>
      <c r="D66" s="94"/>
      <c r="E66" s="94"/>
      <c r="F66" s="94"/>
      <c r="G66" s="85"/>
      <c r="H66" s="85"/>
      <c r="I66" s="85"/>
      <c r="J66" s="86"/>
    </row>
    <row r="67" spans="1:10" x14ac:dyDescent="0.2">
      <c r="A67" s="95"/>
      <c r="B67" s="96"/>
      <c r="C67" s="96"/>
      <c r="D67" s="96"/>
      <c r="E67" s="96"/>
      <c r="F67" s="96"/>
      <c r="G67" s="96"/>
      <c r="H67" s="96"/>
      <c r="I67" s="96"/>
      <c r="J67" s="86"/>
    </row>
    <row r="68" spans="1:10" x14ac:dyDescent="0.2">
      <c r="A68" s="97" t="s">
        <v>181</v>
      </c>
      <c r="B68" s="98"/>
      <c r="C68" s="98"/>
      <c r="D68" s="98"/>
      <c r="E68" s="98"/>
      <c r="F68" s="98"/>
      <c r="G68" s="98"/>
      <c r="H68" s="98"/>
      <c r="I68" s="98"/>
      <c r="J68" s="86"/>
    </row>
    <row r="69" spans="1:10" x14ac:dyDescent="0.2">
      <c r="A69" s="15"/>
      <c r="B69" s="2"/>
      <c r="C69" s="2"/>
      <c r="D69" s="2"/>
      <c r="E69" s="2"/>
      <c r="F69" s="2"/>
      <c r="G69" s="2"/>
      <c r="H69" s="2"/>
      <c r="I69" s="2"/>
      <c r="J69" s="86"/>
    </row>
    <row r="70" spans="1:10" x14ac:dyDescent="0.2">
      <c r="A70" s="15" t="s">
        <v>39</v>
      </c>
      <c r="B70" s="2">
        <v>1</v>
      </c>
      <c r="C70" s="2"/>
      <c r="D70" s="2"/>
      <c r="E70" s="2"/>
      <c r="F70" s="2"/>
      <c r="G70" s="2"/>
      <c r="H70" s="2"/>
      <c r="I70" s="2"/>
      <c r="J70" s="86"/>
    </row>
    <row r="71" spans="1:10" x14ac:dyDescent="0.2">
      <c r="A71" s="15" t="s">
        <v>40</v>
      </c>
      <c r="B71" s="2">
        <v>8</v>
      </c>
      <c r="C71" s="2"/>
      <c r="D71" s="2"/>
      <c r="E71" s="2"/>
      <c r="F71" s="2"/>
      <c r="G71" s="2"/>
      <c r="H71" s="2"/>
      <c r="I71" s="2"/>
      <c r="J71" s="86"/>
    </row>
    <row r="72" spans="1:10" x14ac:dyDescent="0.2">
      <c r="A72" s="15" t="s">
        <v>10</v>
      </c>
      <c r="B72" s="2">
        <v>0.05</v>
      </c>
      <c r="C72" s="2"/>
      <c r="D72" s="2"/>
      <c r="E72" s="2"/>
      <c r="F72" s="2"/>
      <c r="G72" s="2"/>
      <c r="H72" s="2"/>
      <c r="I72" s="2"/>
      <c r="J72" s="86"/>
    </row>
    <row r="73" spans="1:10" x14ac:dyDescent="0.2">
      <c r="A73" s="15"/>
      <c r="B73" s="2"/>
      <c r="C73" s="2"/>
      <c r="D73" s="2"/>
      <c r="E73" s="2"/>
      <c r="F73" s="2"/>
      <c r="G73" s="2"/>
      <c r="H73" s="2"/>
      <c r="I73" s="2"/>
      <c r="J73" s="86"/>
    </row>
    <row r="74" spans="1:10" x14ac:dyDescent="0.2">
      <c r="A74" s="15" t="s">
        <v>41</v>
      </c>
      <c r="B74" s="2" t="s">
        <v>42</v>
      </c>
      <c r="C74" s="2" t="s">
        <v>43</v>
      </c>
      <c r="D74" s="2" t="s">
        <v>44</v>
      </c>
      <c r="E74" s="2" t="s">
        <v>45</v>
      </c>
      <c r="F74" s="2" t="s">
        <v>46</v>
      </c>
      <c r="G74" s="2"/>
      <c r="H74" s="2"/>
      <c r="I74" s="2"/>
      <c r="J74" s="86"/>
    </row>
    <row r="75" spans="1:10" x14ac:dyDescent="0.2">
      <c r="A75" s="15"/>
      <c r="B75" s="2"/>
      <c r="C75" s="2"/>
      <c r="D75" s="2"/>
      <c r="E75" s="2"/>
      <c r="F75" s="2"/>
      <c r="G75" s="2"/>
      <c r="H75" s="2"/>
      <c r="I75" s="2"/>
      <c r="J75" s="86"/>
    </row>
    <row r="76" spans="1:10" x14ac:dyDescent="0.2">
      <c r="A76" s="15" t="s">
        <v>172</v>
      </c>
      <c r="B76" s="2"/>
      <c r="C76" s="2"/>
      <c r="D76" s="2"/>
      <c r="E76" s="2"/>
      <c r="F76" s="2"/>
      <c r="G76" s="2"/>
      <c r="H76" s="2"/>
      <c r="I76" s="2"/>
      <c r="J76" s="86"/>
    </row>
    <row r="77" spans="1:10" x14ac:dyDescent="0.2">
      <c r="A77" s="15" t="s">
        <v>132</v>
      </c>
      <c r="B77" s="2">
        <v>0.37769999999999998</v>
      </c>
      <c r="C77" s="2" t="s">
        <v>173</v>
      </c>
      <c r="D77" s="2" t="s">
        <v>21</v>
      </c>
      <c r="E77" s="2" t="s">
        <v>20</v>
      </c>
      <c r="F77" s="2" t="s">
        <v>51</v>
      </c>
      <c r="G77" s="2"/>
      <c r="H77" s="2"/>
      <c r="I77" s="2"/>
      <c r="J77" s="86"/>
    </row>
    <row r="78" spans="1:10" x14ac:dyDescent="0.2">
      <c r="A78" s="15" t="s">
        <v>134</v>
      </c>
      <c r="B78" s="2">
        <v>1.41</v>
      </c>
      <c r="C78" s="2" t="s">
        <v>174</v>
      </c>
      <c r="D78" s="2" t="s">
        <v>21</v>
      </c>
      <c r="E78" s="2" t="s">
        <v>20</v>
      </c>
      <c r="F78" s="2">
        <v>0.27360000000000001</v>
      </c>
      <c r="G78" s="2"/>
      <c r="H78" s="2"/>
      <c r="I78" s="2"/>
      <c r="J78" s="86"/>
    </row>
    <row r="79" spans="1:10" x14ac:dyDescent="0.2">
      <c r="A79" s="15" t="s">
        <v>136</v>
      </c>
      <c r="B79" s="2">
        <v>1.115</v>
      </c>
      <c r="C79" s="2" t="s">
        <v>175</v>
      </c>
      <c r="D79" s="2" t="s">
        <v>21</v>
      </c>
      <c r="E79" s="2" t="s">
        <v>20</v>
      </c>
      <c r="F79" s="2">
        <v>0.62809999999999999</v>
      </c>
      <c r="G79" s="2"/>
      <c r="H79" s="2"/>
      <c r="I79" s="2"/>
      <c r="J79" s="86"/>
    </row>
    <row r="80" spans="1:10" x14ac:dyDescent="0.2">
      <c r="A80" s="15" t="s">
        <v>138</v>
      </c>
      <c r="B80" s="2">
        <v>0.57589999999999997</v>
      </c>
      <c r="C80" s="2" t="s">
        <v>176</v>
      </c>
      <c r="D80" s="2" t="s">
        <v>21</v>
      </c>
      <c r="E80" s="2" t="s">
        <v>20</v>
      </c>
      <c r="F80" s="2" t="s">
        <v>51</v>
      </c>
      <c r="G80" s="2"/>
      <c r="H80" s="2"/>
      <c r="I80" s="2"/>
      <c r="J80" s="86"/>
    </row>
    <row r="81" spans="1:10" x14ac:dyDescent="0.2">
      <c r="A81" s="15" t="s">
        <v>140</v>
      </c>
      <c r="B81" s="2">
        <v>0.3049</v>
      </c>
      <c r="C81" s="2" t="s">
        <v>177</v>
      </c>
      <c r="D81" s="2" t="s">
        <v>21</v>
      </c>
      <c r="E81" s="2" t="s">
        <v>20</v>
      </c>
      <c r="F81" s="2" t="s">
        <v>51</v>
      </c>
      <c r="G81" s="2"/>
      <c r="H81" s="2"/>
      <c r="I81" s="2"/>
      <c r="J81" s="86"/>
    </row>
    <row r="82" spans="1:10" x14ac:dyDescent="0.2">
      <c r="A82" s="15" t="s">
        <v>142</v>
      </c>
      <c r="B82" s="2">
        <v>0.2838</v>
      </c>
      <c r="C82" s="2" t="s">
        <v>178</v>
      </c>
      <c r="D82" s="2" t="s">
        <v>21</v>
      </c>
      <c r="E82" s="2" t="s">
        <v>20</v>
      </c>
      <c r="F82" s="2" t="s">
        <v>51</v>
      </c>
      <c r="G82" s="2"/>
      <c r="H82" s="2"/>
      <c r="I82" s="2"/>
      <c r="J82" s="86"/>
    </row>
    <row r="83" spans="1:10" x14ac:dyDescent="0.2">
      <c r="A83" s="15" t="s">
        <v>144</v>
      </c>
      <c r="B83" s="2">
        <v>0.18429999999999999</v>
      </c>
      <c r="C83" s="2" t="s">
        <v>179</v>
      </c>
      <c r="D83" s="2" t="s">
        <v>21</v>
      </c>
      <c r="E83" s="2" t="s">
        <v>20</v>
      </c>
      <c r="F83" s="2" t="s">
        <v>51</v>
      </c>
      <c r="G83" s="21"/>
      <c r="H83" s="2"/>
      <c r="I83" s="2"/>
      <c r="J83" s="86"/>
    </row>
    <row r="84" spans="1:10" x14ac:dyDescent="0.2">
      <c r="A84" s="15" t="s">
        <v>146</v>
      </c>
      <c r="B84" s="2">
        <v>0.10150000000000001</v>
      </c>
      <c r="C84" s="2" t="s">
        <v>180</v>
      </c>
      <c r="D84" s="2" t="s">
        <v>21</v>
      </c>
      <c r="E84" s="2" t="s">
        <v>20</v>
      </c>
      <c r="F84" s="2" t="s">
        <v>51</v>
      </c>
      <c r="G84" s="22"/>
      <c r="H84" s="2"/>
      <c r="I84" s="2"/>
      <c r="J84" s="86"/>
    </row>
    <row r="85" spans="1:10" x14ac:dyDescent="0.2">
      <c r="A85" s="15"/>
      <c r="B85" s="2"/>
      <c r="C85" s="2"/>
      <c r="D85" s="2"/>
      <c r="E85" s="2"/>
      <c r="F85" s="2"/>
      <c r="G85" s="2"/>
      <c r="H85" s="2"/>
      <c r="I85" s="2"/>
      <c r="J85" s="86"/>
    </row>
    <row r="86" spans="1:10" x14ac:dyDescent="0.2">
      <c r="A86" s="15"/>
      <c r="B86" s="2"/>
      <c r="C86" s="2"/>
      <c r="D86" s="2"/>
      <c r="E86" s="2"/>
      <c r="F86" s="2"/>
      <c r="G86" s="2"/>
      <c r="H86" s="2"/>
      <c r="I86" s="2"/>
      <c r="J86" s="86"/>
    </row>
    <row r="87" spans="1:10" x14ac:dyDescent="0.2">
      <c r="A87" s="15" t="s">
        <v>53</v>
      </c>
      <c r="B87" s="2" t="s">
        <v>54</v>
      </c>
      <c r="C87" s="2" t="s">
        <v>55</v>
      </c>
      <c r="D87" s="2" t="s">
        <v>42</v>
      </c>
      <c r="E87" s="2" t="s">
        <v>56</v>
      </c>
      <c r="F87" s="2" t="s">
        <v>57</v>
      </c>
      <c r="G87" s="2" t="s">
        <v>58</v>
      </c>
      <c r="H87" s="2" t="s">
        <v>59</v>
      </c>
      <c r="I87" s="2" t="s">
        <v>25</v>
      </c>
      <c r="J87" s="86"/>
    </row>
    <row r="88" spans="1:10" x14ac:dyDescent="0.2">
      <c r="A88" s="15"/>
      <c r="B88" s="2"/>
      <c r="C88" s="2"/>
      <c r="D88" s="2"/>
      <c r="E88" s="2"/>
      <c r="F88" s="2"/>
      <c r="G88" s="2"/>
      <c r="H88" s="2"/>
      <c r="I88" s="2"/>
      <c r="J88" s="86"/>
    </row>
    <row r="89" spans="1:10" x14ac:dyDescent="0.2">
      <c r="A89" s="15" t="s">
        <v>172</v>
      </c>
      <c r="B89" s="2"/>
      <c r="C89" s="2"/>
      <c r="D89" s="2"/>
      <c r="E89" s="2"/>
      <c r="F89" s="2"/>
      <c r="G89" s="2"/>
      <c r="H89" s="2"/>
      <c r="I89" s="2"/>
      <c r="J89" s="86"/>
    </row>
    <row r="90" spans="1:10" x14ac:dyDescent="0.2">
      <c r="A90" s="15" t="s">
        <v>132</v>
      </c>
      <c r="B90" s="2">
        <v>1.8819999999999999</v>
      </c>
      <c r="C90" s="2">
        <v>1.504</v>
      </c>
      <c r="D90" s="2">
        <v>0.37769999999999998</v>
      </c>
      <c r="E90" s="2">
        <v>0.55330000000000001</v>
      </c>
      <c r="F90" s="2">
        <v>2</v>
      </c>
      <c r="G90" s="2">
        <v>2</v>
      </c>
      <c r="H90" s="2">
        <v>0.68269999999999997</v>
      </c>
      <c r="I90" s="2">
        <v>8</v>
      </c>
      <c r="J90" s="86"/>
    </row>
    <row r="91" spans="1:10" x14ac:dyDescent="0.2">
      <c r="A91" s="15" t="s">
        <v>134</v>
      </c>
      <c r="B91" s="2">
        <v>3.1539999999999999</v>
      </c>
      <c r="C91" s="2">
        <v>1.744</v>
      </c>
      <c r="D91" s="2">
        <v>1.41</v>
      </c>
      <c r="E91" s="2">
        <v>0.55330000000000001</v>
      </c>
      <c r="F91" s="2">
        <v>2</v>
      </c>
      <c r="G91" s="2">
        <v>2</v>
      </c>
      <c r="H91" s="2">
        <v>2.5489999999999999</v>
      </c>
      <c r="I91" s="2">
        <v>8</v>
      </c>
      <c r="J91" s="86"/>
    </row>
    <row r="92" spans="1:10" x14ac:dyDescent="0.2">
      <c r="A92" s="15" t="s">
        <v>136</v>
      </c>
      <c r="B92" s="2">
        <v>2.6760000000000002</v>
      </c>
      <c r="C92" s="2">
        <v>1.56</v>
      </c>
      <c r="D92" s="2">
        <v>1.115</v>
      </c>
      <c r="E92" s="2">
        <v>0.55330000000000001</v>
      </c>
      <c r="F92" s="2">
        <v>2</v>
      </c>
      <c r="G92" s="2">
        <v>2</v>
      </c>
      <c r="H92" s="2">
        <v>2.016</v>
      </c>
      <c r="I92" s="2">
        <v>8</v>
      </c>
      <c r="J92" s="86"/>
    </row>
    <row r="93" spans="1:10" x14ac:dyDescent="0.2">
      <c r="A93" s="15" t="s">
        <v>138</v>
      </c>
      <c r="B93" s="2">
        <v>1.9950000000000001</v>
      </c>
      <c r="C93" s="2">
        <v>1.42</v>
      </c>
      <c r="D93" s="2">
        <v>0.57589999999999997</v>
      </c>
      <c r="E93" s="2">
        <v>0.55330000000000001</v>
      </c>
      <c r="F93" s="2">
        <v>2</v>
      </c>
      <c r="G93" s="2">
        <v>2</v>
      </c>
      <c r="H93" s="2">
        <v>1.0409999999999999</v>
      </c>
      <c r="I93" s="2">
        <v>8</v>
      </c>
      <c r="J93" s="86"/>
    </row>
    <row r="94" spans="1:10" x14ac:dyDescent="0.2">
      <c r="A94" s="15" t="s">
        <v>140</v>
      </c>
      <c r="B94" s="2">
        <v>1.484</v>
      </c>
      <c r="C94" s="2">
        <v>1.179</v>
      </c>
      <c r="D94" s="2">
        <v>0.3049</v>
      </c>
      <c r="E94" s="2">
        <v>0.55330000000000001</v>
      </c>
      <c r="F94" s="2">
        <v>2</v>
      </c>
      <c r="G94" s="2">
        <v>2</v>
      </c>
      <c r="H94" s="2">
        <v>0.55120000000000002</v>
      </c>
      <c r="I94" s="2">
        <v>8</v>
      </c>
      <c r="J94" s="86"/>
    </row>
    <row r="95" spans="1:10" x14ac:dyDescent="0.2">
      <c r="A95" s="15" t="s">
        <v>142</v>
      </c>
      <c r="B95" s="2">
        <v>1.3160000000000001</v>
      </c>
      <c r="C95" s="2">
        <v>1.0329999999999999</v>
      </c>
      <c r="D95" s="2">
        <v>0.2838</v>
      </c>
      <c r="E95" s="2">
        <v>0.55330000000000001</v>
      </c>
      <c r="F95" s="2">
        <v>2</v>
      </c>
      <c r="G95" s="2">
        <v>2</v>
      </c>
      <c r="H95" s="2">
        <v>0.51290000000000002</v>
      </c>
      <c r="I95" s="2">
        <v>8</v>
      </c>
      <c r="J95" s="86"/>
    </row>
    <row r="96" spans="1:10" x14ac:dyDescent="0.2">
      <c r="A96" s="15" t="s">
        <v>144</v>
      </c>
      <c r="B96" s="2">
        <v>1.24</v>
      </c>
      <c r="C96" s="2">
        <v>1.0549999999999999</v>
      </c>
      <c r="D96" s="2">
        <v>0.18429999999999999</v>
      </c>
      <c r="E96" s="2">
        <v>0.55330000000000001</v>
      </c>
      <c r="F96" s="2">
        <v>2</v>
      </c>
      <c r="G96" s="2">
        <v>2</v>
      </c>
      <c r="H96" s="2">
        <v>0.33300000000000002</v>
      </c>
      <c r="I96" s="2">
        <v>8</v>
      </c>
      <c r="J96" s="86"/>
    </row>
    <row r="97" spans="1:10" ht="16" thickBot="1" x14ac:dyDescent="0.25">
      <c r="A97" s="16" t="s">
        <v>146</v>
      </c>
      <c r="B97" s="17">
        <v>1.105</v>
      </c>
      <c r="C97" s="17">
        <v>1.004</v>
      </c>
      <c r="D97" s="17">
        <v>0.10150000000000001</v>
      </c>
      <c r="E97" s="17">
        <v>0.55330000000000001</v>
      </c>
      <c r="F97" s="17">
        <v>2</v>
      </c>
      <c r="G97" s="17">
        <v>2</v>
      </c>
      <c r="H97" s="17">
        <v>0.18340000000000001</v>
      </c>
      <c r="I97" s="17">
        <v>8</v>
      </c>
      <c r="J97" s="102"/>
    </row>
  </sheetData>
  <mergeCells count="12">
    <mergeCell ref="B1:N1"/>
    <mergeCell ref="B12:M12"/>
    <mergeCell ref="Q1:AA1"/>
    <mergeCell ref="Q12:Y12"/>
    <mergeCell ref="J23:J97"/>
    <mergeCell ref="G35:I67"/>
    <mergeCell ref="A66:F67"/>
    <mergeCell ref="E23:I23"/>
    <mergeCell ref="B23:D23"/>
    <mergeCell ref="A35:F35"/>
    <mergeCell ref="A68:I68"/>
    <mergeCell ref="A33:I3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5B274-948F-42E2-A236-C19F31274BFC}">
  <dimension ref="A1:G45"/>
  <sheetViews>
    <sheetView zoomScale="53" zoomScaleNormal="53" workbookViewId="0">
      <selection activeCell="C46" sqref="C46"/>
    </sheetView>
  </sheetViews>
  <sheetFormatPr baseColWidth="10" defaultColWidth="8.83203125" defaultRowHeight="15" x14ac:dyDescent="0.2"/>
  <cols>
    <col min="1" max="1" width="58.83203125" customWidth="1"/>
    <col min="2" max="2" width="54.83203125" customWidth="1"/>
    <col min="3" max="3" width="23.1640625" customWidth="1"/>
    <col min="5" max="5" width="33.83203125" customWidth="1"/>
    <col min="6" max="6" width="45.83203125" customWidth="1"/>
    <col min="7" max="7" width="72" customWidth="1"/>
    <col min="9" max="9" width="17.5" customWidth="1"/>
    <col min="10" max="10" width="16.6640625" customWidth="1"/>
    <col min="11" max="11" width="15.83203125" customWidth="1"/>
  </cols>
  <sheetData>
    <row r="1" spans="1:7" ht="16" thickBot="1" x14ac:dyDescent="0.25"/>
    <row r="2" spans="1:7" x14ac:dyDescent="0.2">
      <c r="A2" s="24" t="s">
        <v>3</v>
      </c>
      <c r="B2" s="104" t="s">
        <v>187</v>
      </c>
      <c r="C2" s="105"/>
      <c r="E2" s="24" t="s">
        <v>4</v>
      </c>
      <c r="F2" s="104" t="s">
        <v>187</v>
      </c>
      <c r="G2" s="105"/>
    </row>
    <row r="3" spans="1:7" x14ac:dyDescent="0.2">
      <c r="A3" s="9" t="s">
        <v>60</v>
      </c>
      <c r="B3" s="1" t="s">
        <v>2</v>
      </c>
      <c r="C3" s="8" t="s">
        <v>158</v>
      </c>
      <c r="E3" s="9" t="s">
        <v>60</v>
      </c>
      <c r="F3" s="1" t="s">
        <v>2</v>
      </c>
      <c r="G3" s="8" t="s">
        <v>158</v>
      </c>
    </row>
    <row r="4" spans="1:7" x14ac:dyDescent="0.2">
      <c r="A4" s="9" t="s">
        <v>72</v>
      </c>
      <c r="B4" s="1">
        <v>0.14910000000000001</v>
      </c>
      <c r="C4" s="8">
        <v>0.21579999999999999</v>
      </c>
      <c r="E4" s="9" t="s">
        <v>72</v>
      </c>
      <c r="F4" s="1">
        <v>0.15373000000000001</v>
      </c>
      <c r="G4" s="8">
        <v>0.19784199999999999</v>
      </c>
    </row>
    <row r="5" spans="1:7" x14ac:dyDescent="0.2">
      <c r="A5" s="9" t="s">
        <v>73</v>
      </c>
      <c r="B5" s="1">
        <v>0.14199999999999999</v>
      </c>
      <c r="C5" s="8">
        <v>0.2016</v>
      </c>
      <c r="E5" s="9" t="s">
        <v>73</v>
      </c>
      <c r="F5" s="1">
        <v>8.0819000000000002E-2</v>
      </c>
      <c r="G5" s="8">
        <v>0.14934700000000001</v>
      </c>
    </row>
    <row r="6" spans="1:7" x14ac:dyDescent="0.2">
      <c r="A6" s="9" t="s">
        <v>74</v>
      </c>
      <c r="B6" s="1">
        <v>0.1641</v>
      </c>
      <c r="C6" s="8">
        <v>0.13139999999999999</v>
      </c>
      <c r="E6" s="9" t="s">
        <v>74</v>
      </c>
      <c r="F6" s="1">
        <v>0.14334</v>
      </c>
      <c r="G6" s="8">
        <v>0.18145500000000001</v>
      </c>
    </row>
    <row r="7" spans="1:7" x14ac:dyDescent="0.2">
      <c r="A7" s="9" t="s">
        <v>75</v>
      </c>
      <c r="B7" s="1">
        <v>0.12609999999999999</v>
      </c>
      <c r="C7" s="8">
        <v>0.1787</v>
      </c>
      <c r="E7" s="9" t="s">
        <v>75</v>
      </c>
      <c r="F7" s="1">
        <v>0.14785599999999999</v>
      </c>
      <c r="G7" s="8">
        <v>0.229602</v>
      </c>
    </row>
    <row r="8" spans="1:7" x14ac:dyDescent="0.2">
      <c r="A8" s="9" t="s">
        <v>76</v>
      </c>
      <c r="B8" s="1">
        <v>0.1676</v>
      </c>
      <c r="C8" s="8">
        <v>0.14929999999999999</v>
      </c>
      <c r="E8" s="9" t="s">
        <v>76</v>
      </c>
      <c r="F8" s="1">
        <v>0.122116</v>
      </c>
      <c r="G8" s="8">
        <v>0.13709499999999999</v>
      </c>
    </row>
    <row r="9" spans="1:7" x14ac:dyDescent="0.2">
      <c r="A9" s="9" t="s">
        <v>77</v>
      </c>
      <c r="B9" s="1">
        <v>9.7199999999999995E-2</v>
      </c>
      <c r="C9" s="8">
        <v>0.18160000000000001</v>
      </c>
      <c r="E9" s="9" t="s">
        <v>77</v>
      </c>
      <c r="F9" s="1">
        <v>8.3069000000000004E-2</v>
      </c>
      <c r="G9" s="8">
        <v>0.162968</v>
      </c>
    </row>
    <row r="10" spans="1:7" x14ac:dyDescent="0.2">
      <c r="A10" s="9" t="s">
        <v>78</v>
      </c>
      <c r="B10" s="1">
        <v>0.1976</v>
      </c>
      <c r="C10" s="8">
        <v>0.27450000000000002</v>
      </c>
      <c r="E10" s="9" t="s">
        <v>78</v>
      </c>
      <c r="F10" s="1">
        <v>0.203009</v>
      </c>
      <c r="G10" s="8">
        <v>0.13147600000000001</v>
      </c>
    </row>
    <row r="11" spans="1:7" x14ac:dyDescent="0.2">
      <c r="A11" s="9" t="s">
        <v>79</v>
      </c>
      <c r="B11" s="1">
        <v>8.1390000000000004E-2</v>
      </c>
      <c r="C11" s="8">
        <v>0.32629999999999998</v>
      </c>
      <c r="E11" s="9" t="s">
        <v>79</v>
      </c>
      <c r="F11" s="1">
        <v>9.6983E-2</v>
      </c>
      <c r="G11" s="8">
        <v>0.156112</v>
      </c>
    </row>
    <row r="12" spans="1:7" x14ac:dyDescent="0.2">
      <c r="A12" s="9" t="s">
        <v>102</v>
      </c>
      <c r="B12" s="1">
        <v>8.2650000000000001E-2</v>
      </c>
      <c r="C12" s="8">
        <v>0.24709999999999999</v>
      </c>
      <c r="E12" s="9" t="s">
        <v>102</v>
      </c>
      <c r="F12" s="1">
        <v>0.194798</v>
      </c>
      <c r="G12" s="8">
        <v>0.182639</v>
      </c>
    </row>
    <row r="13" spans="1:7" x14ac:dyDescent="0.2">
      <c r="A13" s="9" t="s">
        <v>103</v>
      </c>
      <c r="B13" s="1">
        <v>0.1057</v>
      </c>
      <c r="C13" s="8">
        <v>0.24709999999999999</v>
      </c>
      <c r="E13" s="9" t="s">
        <v>103</v>
      </c>
      <c r="F13" s="1">
        <v>8.0339999999999995E-2</v>
      </c>
      <c r="G13" s="8">
        <v>0.18432399999999999</v>
      </c>
    </row>
    <row r="14" spans="1:7" x14ac:dyDescent="0.2">
      <c r="A14" s="9" t="s">
        <v>104</v>
      </c>
      <c r="B14" s="1">
        <v>8.7440000000000004E-2</v>
      </c>
      <c r="C14" s="8">
        <v>0.1903</v>
      </c>
      <c r="E14" s="9" t="s">
        <v>104</v>
      </c>
      <c r="F14" s="1">
        <v>0.13417899999999999</v>
      </c>
      <c r="G14" s="8">
        <v>0.154141</v>
      </c>
    </row>
    <row r="15" spans="1:7" x14ac:dyDescent="0.2">
      <c r="A15" s="9" t="s">
        <v>114</v>
      </c>
      <c r="B15" s="1">
        <v>0.13750000000000001</v>
      </c>
      <c r="C15" s="8">
        <v>0.1426</v>
      </c>
      <c r="E15" s="9" t="s">
        <v>114</v>
      </c>
      <c r="F15" s="1">
        <v>0.14274999999999999</v>
      </c>
      <c r="G15" s="8">
        <v>0.19473599999999999</v>
      </c>
    </row>
    <row r="16" spans="1:7" x14ac:dyDescent="0.2">
      <c r="A16" s="9" t="s">
        <v>115</v>
      </c>
      <c r="B16" s="1">
        <v>0.11169999999999999</v>
      </c>
      <c r="C16" s="8">
        <v>0.16109999999999999</v>
      </c>
      <c r="E16" s="9" t="s">
        <v>115</v>
      </c>
      <c r="F16" s="1">
        <v>8.5748000000000005E-2</v>
      </c>
      <c r="G16" s="8">
        <v>0.149864</v>
      </c>
    </row>
    <row r="17" spans="1:7" x14ac:dyDescent="0.2">
      <c r="A17" s="9" t="s">
        <v>116</v>
      </c>
      <c r="B17" s="1">
        <v>0.1295</v>
      </c>
      <c r="C17" s="8">
        <v>0.23130000000000001</v>
      </c>
      <c r="E17" s="9" t="s">
        <v>116</v>
      </c>
      <c r="F17" s="1">
        <v>0.100998</v>
      </c>
      <c r="G17" s="8"/>
    </row>
    <row r="18" spans="1:7" x14ac:dyDescent="0.2">
      <c r="A18" s="9" t="s">
        <v>117</v>
      </c>
      <c r="B18" s="1">
        <v>0.15529999999999999</v>
      </c>
      <c r="C18" s="8">
        <v>0.13619999999999999</v>
      </c>
      <c r="E18" s="9" t="s">
        <v>117</v>
      </c>
      <c r="F18" s="1">
        <v>0.111543</v>
      </c>
      <c r="G18" s="8"/>
    </row>
    <row r="19" spans="1:7" x14ac:dyDescent="0.2">
      <c r="A19" s="9" t="s">
        <v>188</v>
      </c>
      <c r="B19" s="1">
        <v>0.15190000000000001</v>
      </c>
      <c r="C19" s="8">
        <v>0.2064</v>
      </c>
      <c r="E19" s="9" t="s">
        <v>71</v>
      </c>
      <c r="F19" s="1">
        <f>AVERAGE(F4:F18)</f>
        <v>0.12541853333333333</v>
      </c>
      <c r="G19" s="8">
        <f>AVERAGE(G4:G18)</f>
        <v>0.17012315384615384</v>
      </c>
    </row>
    <row r="20" spans="1:7" x14ac:dyDescent="0.2">
      <c r="A20" s="9" t="s">
        <v>189</v>
      </c>
      <c r="B20" s="1">
        <v>0.16889999999999999</v>
      </c>
      <c r="C20" s="8"/>
      <c r="E20" s="9" t="s">
        <v>62</v>
      </c>
      <c r="F20" s="1">
        <f>STDEV(F4:F18)</f>
        <v>3.9491301333090451E-2</v>
      </c>
      <c r="G20" s="8">
        <f>STDEV(G4:G18)</f>
        <v>2.7880791134896013E-2</v>
      </c>
    </row>
    <row r="21" spans="1:7" x14ac:dyDescent="0.2">
      <c r="A21" s="9" t="s">
        <v>71</v>
      </c>
      <c r="B21" s="1">
        <f>AVERAGE(B4:B20)</f>
        <v>0.13268705882352938</v>
      </c>
      <c r="C21" s="8">
        <f>AVERAGE(C4:C20)</f>
        <v>0.20133124999999999</v>
      </c>
      <c r="E21" s="93"/>
      <c r="F21" s="94"/>
      <c r="G21" s="108"/>
    </row>
    <row r="22" spans="1:7" x14ac:dyDescent="0.2">
      <c r="A22" s="9" t="s">
        <v>62</v>
      </c>
      <c r="B22" s="1">
        <f>_xlfn.STDEV.S(B4:B20)</f>
        <v>3.4145409055374276E-2</v>
      </c>
      <c r="C22" s="8">
        <f>_xlfn.STDEV.S(C4:C20)</f>
        <v>5.4298222423329233E-2</v>
      </c>
      <c r="E22" s="84"/>
      <c r="F22" s="85"/>
      <c r="G22" s="86"/>
    </row>
    <row r="23" spans="1:7" x14ac:dyDescent="0.2">
      <c r="A23" s="93"/>
      <c r="B23" s="94"/>
      <c r="C23" s="108"/>
      <c r="E23" s="84"/>
      <c r="F23" s="85"/>
      <c r="G23" s="86"/>
    </row>
    <row r="24" spans="1:7" x14ac:dyDescent="0.2">
      <c r="A24" s="84"/>
      <c r="B24" s="85"/>
      <c r="C24" s="86"/>
      <c r="E24" s="84"/>
      <c r="F24" s="85"/>
      <c r="G24" s="86"/>
    </row>
    <row r="25" spans="1:7" x14ac:dyDescent="0.2">
      <c r="A25" s="84"/>
      <c r="B25" s="85"/>
      <c r="C25" s="86"/>
      <c r="E25" s="84"/>
      <c r="F25" s="85"/>
      <c r="G25" s="86"/>
    </row>
    <row r="26" spans="1:7" x14ac:dyDescent="0.2">
      <c r="A26" s="106" t="s">
        <v>195</v>
      </c>
      <c r="B26" s="106"/>
      <c r="C26" s="86"/>
      <c r="E26" s="107" t="s">
        <v>195</v>
      </c>
      <c r="F26" s="106"/>
      <c r="G26" s="87"/>
    </row>
    <row r="27" spans="1:7" x14ac:dyDescent="0.2">
      <c r="A27" s="1"/>
      <c r="B27" s="1"/>
      <c r="C27" s="86"/>
      <c r="E27" s="15"/>
      <c r="F27" s="2"/>
      <c r="G27" s="87"/>
    </row>
    <row r="28" spans="1:7" x14ac:dyDescent="0.2">
      <c r="A28" s="1" t="s">
        <v>63</v>
      </c>
      <c r="B28" s="1" t="s">
        <v>190</v>
      </c>
      <c r="C28" s="86"/>
      <c r="E28" s="15" t="s">
        <v>63</v>
      </c>
      <c r="F28" s="2" t="s">
        <v>190</v>
      </c>
      <c r="G28" s="87"/>
    </row>
    <row r="29" spans="1:7" x14ac:dyDescent="0.2">
      <c r="A29" s="1" t="s">
        <v>64</v>
      </c>
      <c r="B29" s="1" t="s">
        <v>65</v>
      </c>
      <c r="C29" s="86"/>
      <c r="E29" s="15" t="s">
        <v>64</v>
      </c>
      <c r="F29" s="2" t="s">
        <v>65</v>
      </c>
      <c r="G29" s="87"/>
    </row>
    <row r="30" spans="1:7" x14ac:dyDescent="0.2">
      <c r="A30" s="1" t="s">
        <v>66</v>
      </c>
      <c r="B30" s="1" t="s">
        <v>191</v>
      </c>
      <c r="C30" s="86"/>
      <c r="E30" s="15" t="s">
        <v>66</v>
      </c>
      <c r="F30" s="2" t="s">
        <v>191</v>
      </c>
      <c r="G30" s="87"/>
    </row>
    <row r="31" spans="1:7" x14ac:dyDescent="0.2">
      <c r="A31" s="1"/>
      <c r="B31" s="1"/>
      <c r="C31" s="86"/>
      <c r="E31" s="15"/>
      <c r="F31" s="2"/>
      <c r="G31" s="87"/>
    </row>
    <row r="32" spans="1:7" ht="16" thickBot="1" x14ac:dyDescent="0.25">
      <c r="A32" s="27" t="s">
        <v>87</v>
      </c>
      <c r="B32" s="27"/>
      <c r="C32" s="86"/>
      <c r="E32" s="15" t="s">
        <v>87</v>
      </c>
      <c r="F32" s="2"/>
      <c r="G32" s="87"/>
    </row>
    <row r="33" spans="1:7" ht="16" thickBot="1" x14ac:dyDescent="0.25">
      <c r="A33" s="62" t="s">
        <v>13</v>
      </c>
      <c r="B33" s="59">
        <v>2.0000000000000001E-4</v>
      </c>
      <c r="C33" s="86"/>
      <c r="E33" s="15" t="s">
        <v>13</v>
      </c>
      <c r="F33" s="2">
        <v>2.5999999999999999E-3</v>
      </c>
      <c r="G33" s="87"/>
    </row>
    <row r="34" spans="1:7" x14ac:dyDescent="0.2">
      <c r="A34" s="26" t="s">
        <v>88</v>
      </c>
      <c r="B34" s="26" t="s">
        <v>89</v>
      </c>
      <c r="C34" s="86"/>
      <c r="E34" s="15" t="s">
        <v>88</v>
      </c>
      <c r="F34" s="2" t="s">
        <v>89</v>
      </c>
      <c r="G34" s="87"/>
    </row>
    <row r="35" spans="1:7" x14ac:dyDescent="0.2">
      <c r="A35" s="1" t="s">
        <v>14</v>
      </c>
      <c r="B35" s="1" t="s">
        <v>16</v>
      </c>
      <c r="C35" s="86"/>
      <c r="E35" s="15" t="s">
        <v>14</v>
      </c>
      <c r="F35" s="2" t="s">
        <v>70</v>
      </c>
      <c r="G35" s="87"/>
    </row>
    <row r="36" spans="1:7" x14ac:dyDescent="0.2">
      <c r="A36" s="1" t="s">
        <v>67</v>
      </c>
      <c r="B36" s="1" t="s">
        <v>9</v>
      </c>
      <c r="C36" s="86"/>
      <c r="E36" s="15" t="s">
        <v>67</v>
      </c>
      <c r="F36" s="2" t="s">
        <v>9</v>
      </c>
      <c r="G36" s="87"/>
    </row>
    <row r="37" spans="1:7" x14ac:dyDescent="0.2">
      <c r="A37" s="1" t="s">
        <v>68</v>
      </c>
      <c r="B37" s="1" t="s">
        <v>69</v>
      </c>
      <c r="C37" s="86"/>
      <c r="E37" s="15" t="s">
        <v>68</v>
      </c>
      <c r="F37" s="2" t="s">
        <v>69</v>
      </c>
      <c r="G37" s="87"/>
    </row>
    <row r="38" spans="1:7" x14ac:dyDescent="0.2">
      <c r="A38" s="27" t="s">
        <v>90</v>
      </c>
      <c r="B38" s="27" t="s">
        <v>192</v>
      </c>
      <c r="C38" s="86"/>
      <c r="E38" s="15" t="s">
        <v>90</v>
      </c>
      <c r="F38" s="2" t="s">
        <v>196</v>
      </c>
      <c r="G38" s="87"/>
    </row>
    <row r="39" spans="1:7" x14ac:dyDescent="0.2">
      <c r="A39" s="31" t="s">
        <v>91</v>
      </c>
      <c r="B39" s="31">
        <v>38</v>
      </c>
      <c r="C39" s="86"/>
      <c r="E39" s="15" t="s">
        <v>91</v>
      </c>
      <c r="F39" s="2">
        <v>34</v>
      </c>
      <c r="G39" s="87"/>
    </row>
    <row r="40" spans="1:7" x14ac:dyDescent="0.2">
      <c r="A40" s="31"/>
      <c r="B40" s="31"/>
      <c r="C40" s="86"/>
      <c r="E40" s="15"/>
      <c r="F40" s="2"/>
      <c r="G40" s="87"/>
    </row>
    <row r="41" spans="1:7" x14ac:dyDescent="0.2">
      <c r="A41" s="31" t="s">
        <v>92</v>
      </c>
      <c r="B41" s="31"/>
      <c r="C41" s="86"/>
      <c r="E41" s="15" t="s">
        <v>92</v>
      </c>
      <c r="F41" s="2"/>
      <c r="G41" s="87"/>
    </row>
    <row r="42" spans="1:7" x14ac:dyDescent="0.2">
      <c r="A42" s="31" t="s">
        <v>93</v>
      </c>
      <c r="B42" s="31" t="s">
        <v>193</v>
      </c>
      <c r="C42" s="86"/>
      <c r="E42" s="15" t="s">
        <v>93</v>
      </c>
      <c r="F42" s="2" t="s">
        <v>197</v>
      </c>
      <c r="G42" s="87"/>
    </row>
    <row r="43" spans="1:7" x14ac:dyDescent="0.2">
      <c r="A43" s="31" t="s">
        <v>94</v>
      </c>
      <c r="B43" s="31" t="s">
        <v>194</v>
      </c>
      <c r="C43" s="86"/>
      <c r="E43" s="15" t="s">
        <v>94</v>
      </c>
      <c r="F43" s="2" t="s">
        <v>198</v>
      </c>
      <c r="G43" s="87"/>
    </row>
    <row r="44" spans="1:7" x14ac:dyDescent="0.2">
      <c r="A44" s="31" t="s">
        <v>95</v>
      </c>
      <c r="B44" s="31">
        <v>5.8450000000000002E-2</v>
      </c>
      <c r="C44" s="86"/>
      <c r="E44" s="15" t="s">
        <v>95</v>
      </c>
      <c r="F44" s="2">
        <v>4.0849999999999997E-2</v>
      </c>
      <c r="G44" s="87"/>
    </row>
    <row r="45" spans="1:7" ht="16" thickBot="1" x14ac:dyDescent="0.25">
      <c r="A45" s="26" t="s">
        <v>96</v>
      </c>
      <c r="B45" s="26">
        <v>6.3799999999999996E-2</v>
      </c>
      <c r="C45" s="102"/>
      <c r="E45" s="16" t="s">
        <v>96</v>
      </c>
      <c r="F45" s="17">
        <v>4.8460000000000003E-2</v>
      </c>
      <c r="G45" s="88"/>
    </row>
  </sheetData>
  <mergeCells count="8">
    <mergeCell ref="B2:C2"/>
    <mergeCell ref="F2:G2"/>
    <mergeCell ref="A26:B26"/>
    <mergeCell ref="E26:F26"/>
    <mergeCell ref="A23:C25"/>
    <mergeCell ref="C26:C45"/>
    <mergeCell ref="E21:G25"/>
    <mergeCell ref="G26:G45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935DE-7E83-4239-B916-8629471720F5}">
  <dimension ref="A1:G45"/>
  <sheetViews>
    <sheetView topLeftCell="A7" zoomScale="59" zoomScaleNormal="59" workbookViewId="0">
      <selection activeCell="N23" sqref="N23"/>
    </sheetView>
  </sheetViews>
  <sheetFormatPr baseColWidth="10" defaultColWidth="8.83203125" defaultRowHeight="15" x14ac:dyDescent="0.2"/>
  <cols>
    <col min="1" max="1" width="28.6640625" customWidth="1"/>
    <col min="2" max="2" width="46.1640625" customWidth="1"/>
    <col min="3" max="3" width="40.83203125" customWidth="1"/>
    <col min="5" max="5" width="30.1640625" customWidth="1"/>
    <col min="6" max="6" width="33.6640625" customWidth="1"/>
    <col min="7" max="7" width="36.83203125" customWidth="1"/>
  </cols>
  <sheetData>
    <row r="1" spans="1:7" ht="16" thickBot="1" x14ac:dyDescent="0.25"/>
    <row r="2" spans="1:7" x14ac:dyDescent="0.2">
      <c r="A2" s="24" t="s">
        <v>3</v>
      </c>
      <c r="B2" s="104" t="s">
        <v>187</v>
      </c>
      <c r="C2" s="105"/>
      <c r="E2" s="24" t="s">
        <v>4</v>
      </c>
      <c r="F2" s="104" t="s">
        <v>187</v>
      </c>
      <c r="G2" s="105"/>
    </row>
    <row r="3" spans="1:7" x14ac:dyDescent="0.2">
      <c r="A3" s="9" t="s">
        <v>60</v>
      </c>
      <c r="B3" s="1" t="s">
        <v>2</v>
      </c>
      <c r="C3" s="8" t="s">
        <v>203</v>
      </c>
      <c r="E3" s="9" t="s">
        <v>60</v>
      </c>
      <c r="F3" s="1" t="s">
        <v>2</v>
      </c>
      <c r="G3" s="8" t="s">
        <v>203</v>
      </c>
    </row>
    <row r="4" spans="1:7" x14ac:dyDescent="0.2">
      <c r="A4" s="9" t="s">
        <v>72</v>
      </c>
      <c r="B4" s="1">
        <v>0.17288100000000001</v>
      </c>
      <c r="C4" s="8">
        <v>4.9883999999999998E-2</v>
      </c>
      <c r="E4" s="9" t="s">
        <v>72</v>
      </c>
      <c r="F4" s="1">
        <v>6.9218000000000002E-2</v>
      </c>
      <c r="G4" s="8">
        <v>0.14511499999999999</v>
      </c>
    </row>
    <row r="5" spans="1:7" x14ac:dyDescent="0.2">
      <c r="A5" s="9" t="s">
        <v>73</v>
      </c>
      <c r="B5" s="1">
        <v>7.7673000000000006E-2</v>
      </c>
      <c r="C5" s="8">
        <v>0.16972699999999999</v>
      </c>
      <c r="E5" s="9" t="s">
        <v>73</v>
      </c>
      <c r="F5" s="1">
        <v>4.9946999999999998E-2</v>
      </c>
      <c r="G5" s="8">
        <v>0.179811</v>
      </c>
    </row>
    <row r="6" spans="1:7" x14ac:dyDescent="0.2">
      <c r="A6" s="9" t="s">
        <v>74</v>
      </c>
      <c r="B6" s="1">
        <v>6.5515000000000004E-2</v>
      </c>
      <c r="C6" s="8">
        <v>0.11589000000000001</v>
      </c>
      <c r="E6" s="9" t="s">
        <v>74</v>
      </c>
      <c r="F6" s="1">
        <v>0.102171</v>
      </c>
      <c r="G6" s="8">
        <v>0.16084699999999999</v>
      </c>
    </row>
    <row r="7" spans="1:7" x14ac:dyDescent="0.2">
      <c r="A7" s="9" t="s">
        <v>75</v>
      </c>
      <c r="B7" s="1">
        <v>8.9945999999999998E-2</v>
      </c>
      <c r="C7" s="8">
        <v>0.14560999999999999</v>
      </c>
      <c r="E7" s="9" t="s">
        <v>75</v>
      </c>
      <c r="F7" s="1">
        <v>5.9951999999999998E-2</v>
      </c>
      <c r="G7" s="8">
        <v>0.122749</v>
      </c>
    </row>
    <row r="8" spans="1:7" x14ac:dyDescent="0.2">
      <c r="A8" s="9" t="s">
        <v>76</v>
      </c>
      <c r="B8" s="1">
        <v>8.2706000000000002E-2</v>
      </c>
      <c r="C8" s="8">
        <v>9.5965999999999996E-2</v>
      </c>
      <c r="E8" s="9" t="s">
        <v>76</v>
      </c>
      <c r="F8" s="1">
        <v>9.0692999999999996E-2</v>
      </c>
      <c r="G8" s="8">
        <v>0.19939299999999999</v>
      </c>
    </row>
    <row r="9" spans="1:7" x14ac:dyDescent="0.2">
      <c r="A9" s="9" t="s">
        <v>77</v>
      </c>
      <c r="B9" s="1">
        <v>0.132156</v>
      </c>
      <c r="C9" s="8">
        <v>0.30388500000000002</v>
      </c>
      <c r="E9" s="9" t="s">
        <v>77</v>
      </c>
      <c r="F9" s="1">
        <v>5.4331999999999998E-2</v>
      </c>
      <c r="G9" s="8">
        <v>0.18623200000000001</v>
      </c>
    </row>
    <row r="10" spans="1:7" x14ac:dyDescent="0.2">
      <c r="A10" s="9" t="s">
        <v>78</v>
      </c>
      <c r="B10" s="1">
        <v>0.103962</v>
      </c>
      <c r="C10" s="8">
        <v>0.127165</v>
      </c>
      <c r="E10" s="9" t="s">
        <v>78</v>
      </c>
      <c r="F10" s="1">
        <v>7.3317999999999994E-2</v>
      </c>
      <c r="G10" s="8">
        <v>0.151612</v>
      </c>
    </row>
    <row r="11" spans="1:7" x14ac:dyDescent="0.2">
      <c r="A11" s="9" t="s">
        <v>79</v>
      </c>
      <c r="B11" s="1">
        <v>0.11285199999999999</v>
      </c>
      <c r="C11" s="8">
        <v>0.23933199999999999</v>
      </c>
      <c r="E11" s="9" t="s">
        <v>79</v>
      </c>
      <c r="F11" s="1">
        <v>9.2600000000000002E-2</v>
      </c>
      <c r="G11" s="8">
        <v>0.104295</v>
      </c>
    </row>
    <row r="12" spans="1:7" x14ac:dyDescent="0.2">
      <c r="A12" s="9" t="s">
        <v>102</v>
      </c>
      <c r="B12" s="1">
        <v>0.17141400000000001</v>
      </c>
      <c r="C12" s="8">
        <v>0.36608099999999999</v>
      </c>
      <c r="E12" s="9" t="s">
        <v>102</v>
      </c>
      <c r="F12" s="1">
        <v>8.2779000000000005E-2</v>
      </c>
      <c r="G12" s="8">
        <v>0.16755700000000001</v>
      </c>
    </row>
    <row r="13" spans="1:7" x14ac:dyDescent="0.2">
      <c r="A13" s="9" t="s">
        <v>103</v>
      </c>
      <c r="B13" s="1">
        <v>9.2065999999999995E-2</v>
      </c>
      <c r="C13" s="8">
        <v>0.21451300000000001</v>
      </c>
      <c r="E13" s="9" t="s">
        <v>103</v>
      </c>
      <c r="F13" s="1">
        <v>0.13039500000000001</v>
      </c>
      <c r="G13" s="8">
        <v>0.19921</v>
      </c>
    </row>
    <row r="14" spans="1:7" x14ac:dyDescent="0.2">
      <c r="A14" s="9" t="s">
        <v>104</v>
      </c>
      <c r="B14" s="1">
        <v>0.13209799999999999</v>
      </c>
      <c r="C14" s="8">
        <v>0.26231399999999999</v>
      </c>
      <c r="E14" s="9" t="s">
        <v>104</v>
      </c>
      <c r="F14" s="1">
        <v>6.894E-3</v>
      </c>
      <c r="G14" s="8">
        <v>0.12990499999999999</v>
      </c>
    </row>
    <row r="15" spans="1:7" x14ac:dyDescent="0.2">
      <c r="A15" s="9" t="s">
        <v>114</v>
      </c>
      <c r="B15" s="1">
        <v>8.0276E-2</v>
      </c>
      <c r="C15" s="8">
        <v>0.30090899999999998</v>
      </c>
      <c r="E15" s="9" t="s">
        <v>114</v>
      </c>
      <c r="F15" s="1">
        <v>6.1516000000000001E-2</v>
      </c>
      <c r="G15" s="8">
        <v>0.14578199999999999</v>
      </c>
    </row>
    <row r="16" spans="1:7" x14ac:dyDescent="0.2">
      <c r="A16" s="9" t="s">
        <v>115</v>
      </c>
      <c r="B16" s="1"/>
      <c r="C16" s="8">
        <v>0.16703699999999999</v>
      </c>
      <c r="E16" s="9" t="s">
        <v>115</v>
      </c>
      <c r="F16" s="1">
        <v>6.5040000000000001E-2</v>
      </c>
      <c r="G16" s="8">
        <v>0.163246</v>
      </c>
    </row>
    <row r="17" spans="1:7" x14ac:dyDescent="0.2">
      <c r="A17" s="9" t="s">
        <v>116</v>
      </c>
      <c r="B17" s="1"/>
      <c r="C17" s="8">
        <v>0.12459199999999999</v>
      </c>
      <c r="E17" s="9" t="s">
        <v>116</v>
      </c>
      <c r="F17" s="1">
        <v>8.3652000000000004E-2</v>
      </c>
      <c r="G17" s="8">
        <v>0.14587700000000001</v>
      </c>
    </row>
    <row r="18" spans="1:7" x14ac:dyDescent="0.2">
      <c r="A18" s="9" t="s">
        <v>71</v>
      </c>
      <c r="B18" s="1">
        <f ca="1">AVERAGE(B4:B20)</f>
        <v>0.10946208333333333</v>
      </c>
      <c r="C18" s="8">
        <f ca="1">AVERAGE(C4:C20)</f>
        <v>0.19163607142857142</v>
      </c>
      <c r="E18" s="9" t="s">
        <v>117</v>
      </c>
      <c r="F18" s="1"/>
      <c r="G18" s="8">
        <v>0.166631</v>
      </c>
    </row>
    <row r="19" spans="1:7" x14ac:dyDescent="0.2">
      <c r="A19" s="9" t="s">
        <v>62</v>
      </c>
      <c r="B19" s="1">
        <f ca="1">_xlfn.STDEV.S(B4:B20)</f>
        <v>3.5830724031601563E-2</v>
      </c>
      <c r="C19" s="8">
        <f ca="1">_xlfn.STDEV.S(C4:C20)</f>
        <v>9.1820845730622727E-2</v>
      </c>
      <c r="E19" s="9" t="s">
        <v>188</v>
      </c>
      <c r="F19" s="1"/>
      <c r="G19" s="8">
        <v>0.146456</v>
      </c>
    </row>
    <row r="20" spans="1:7" x14ac:dyDescent="0.2">
      <c r="A20" s="93"/>
      <c r="B20" s="94"/>
      <c r="C20" s="108"/>
      <c r="E20" s="9" t="s">
        <v>71</v>
      </c>
      <c r="F20" s="1">
        <f>AVERAGE(F4:F19)</f>
        <v>7.3036214285714288E-2</v>
      </c>
      <c r="G20" s="8">
        <f>AVERAGE(G4:G19)</f>
        <v>0.15716987500000001</v>
      </c>
    </row>
    <row r="21" spans="1:7" x14ac:dyDescent="0.2">
      <c r="A21" s="84"/>
      <c r="B21" s="85"/>
      <c r="C21" s="86"/>
      <c r="E21" s="9" t="s">
        <v>62</v>
      </c>
      <c r="F21" s="1">
        <f>_xlfn.STDEV.S(F4:F19)</f>
        <v>2.8664167092458757E-2</v>
      </c>
      <c r="G21" s="8">
        <f>_xlfn.STDEV.S(G4:G19)</f>
        <v>2.6365849272306601E-2</v>
      </c>
    </row>
    <row r="22" spans="1:7" x14ac:dyDescent="0.2">
      <c r="A22" s="84"/>
      <c r="B22" s="85"/>
      <c r="C22" s="86"/>
      <c r="E22" s="93"/>
      <c r="F22" s="94"/>
      <c r="G22" s="108"/>
    </row>
    <row r="23" spans="1:7" x14ac:dyDescent="0.2">
      <c r="A23" s="84"/>
      <c r="B23" s="85"/>
      <c r="C23" s="86"/>
      <c r="E23" s="84"/>
      <c r="F23" s="85"/>
      <c r="G23" s="86"/>
    </row>
    <row r="24" spans="1:7" x14ac:dyDescent="0.2">
      <c r="A24" s="84"/>
      <c r="B24" s="85"/>
      <c r="C24" s="86"/>
      <c r="E24" s="84"/>
      <c r="F24" s="85"/>
      <c r="G24" s="86"/>
    </row>
    <row r="25" spans="1:7" x14ac:dyDescent="0.2">
      <c r="A25" s="84"/>
      <c r="B25" s="85"/>
      <c r="C25" s="86"/>
      <c r="E25" s="84"/>
      <c r="F25" s="85"/>
      <c r="G25" s="86"/>
    </row>
    <row r="26" spans="1:7" x14ac:dyDescent="0.2">
      <c r="A26" s="107" t="s">
        <v>195</v>
      </c>
      <c r="B26" s="106"/>
      <c r="C26" s="86"/>
      <c r="E26" s="107" t="s">
        <v>195</v>
      </c>
      <c r="F26" s="106"/>
      <c r="G26" s="87"/>
    </row>
    <row r="27" spans="1:7" x14ac:dyDescent="0.2">
      <c r="A27" s="9"/>
      <c r="B27" s="1"/>
      <c r="C27" s="86"/>
      <c r="E27" s="15"/>
      <c r="F27" s="2"/>
      <c r="G27" s="87"/>
    </row>
    <row r="28" spans="1:7" x14ac:dyDescent="0.2">
      <c r="A28" s="9" t="s">
        <v>63</v>
      </c>
      <c r="B28" s="1" t="s">
        <v>204</v>
      </c>
      <c r="C28" s="86"/>
      <c r="E28" s="15" t="s">
        <v>63</v>
      </c>
      <c r="F28" s="2" t="s">
        <v>204</v>
      </c>
      <c r="G28" s="87"/>
    </row>
    <row r="29" spans="1:7" x14ac:dyDescent="0.2">
      <c r="A29" s="9" t="s">
        <v>64</v>
      </c>
      <c r="B29" s="1" t="s">
        <v>65</v>
      </c>
      <c r="C29" s="86"/>
      <c r="E29" s="15" t="s">
        <v>64</v>
      </c>
      <c r="F29" s="2" t="s">
        <v>65</v>
      </c>
      <c r="G29" s="87"/>
    </row>
    <row r="30" spans="1:7" x14ac:dyDescent="0.2">
      <c r="A30" s="9" t="s">
        <v>66</v>
      </c>
      <c r="B30" s="1" t="s">
        <v>205</v>
      </c>
      <c r="C30" s="86"/>
      <c r="E30" s="15" t="s">
        <v>66</v>
      </c>
      <c r="F30" s="2" t="s">
        <v>205</v>
      </c>
      <c r="G30" s="87"/>
    </row>
    <row r="31" spans="1:7" x14ac:dyDescent="0.2">
      <c r="A31" s="9"/>
      <c r="B31" s="1"/>
      <c r="C31" s="86"/>
      <c r="E31" s="15"/>
      <c r="F31" s="2"/>
      <c r="G31" s="87"/>
    </row>
    <row r="32" spans="1:7" ht="16" thickBot="1" x14ac:dyDescent="0.25">
      <c r="A32" s="9" t="s">
        <v>87</v>
      </c>
      <c r="B32" s="1"/>
      <c r="C32" s="86"/>
      <c r="E32" s="51" t="s">
        <v>87</v>
      </c>
      <c r="F32" s="21"/>
      <c r="G32" s="87"/>
    </row>
    <row r="33" spans="1:7" ht="16" thickBot="1" x14ac:dyDescent="0.25">
      <c r="A33" s="9" t="s">
        <v>13</v>
      </c>
      <c r="B33" s="1">
        <v>1.2699999999999999E-2</v>
      </c>
      <c r="C33" s="86"/>
      <c r="E33" s="53" t="s">
        <v>13</v>
      </c>
      <c r="F33" s="55" t="s">
        <v>17</v>
      </c>
      <c r="G33" s="86"/>
    </row>
    <row r="34" spans="1:7" x14ac:dyDescent="0.2">
      <c r="A34" s="9" t="s">
        <v>88</v>
      </c>
      <c r="B34" s="1" t="s">
        <v>89</v>
      </c>
      <c r="C34" s="86"/>
      <c r="E34" s="52" t="s">
        <v>88</v>
      </c>
      <c r="F34" s="42" t="s">
        <v>89</v>
      </c>
      <c r="G34" s="87"/>
    </row>
    <row r="35" spans="1:7" x14ac:dyDescent="0.2">
      <c r="A35" s="9" t="s">
        <v>14</v>
      </c>
      <c r="B35" s="1" t="s">
        <v>49</v>
      </c>
      <c r="C35" s="86"/>
      <c r="E35" s="15" t="s">
        <v>14</v>
      </c>
      <c r="F35" s="2" t="s">
        <v>18</v>
      </c>
      <c r="G35" s="87"/>
    </row>
    <row r="36" spans="1:7" x14ac:dyDescent="0.2">
      <c r="A36" s="9" t="s">
        <v>67</v>
      </c>
      <c r="B36" s="27" t="s">
        <v>9</v>
      </c>
      <c r="C36" s="86"/>
      <c r="E36" s="15" t="s">
        <v>67</v>
      </c>
      <c r="F36" s="2" t="s">
        <v>9</v>
      </c>
      <c r="G36" s="87"/>
    </row>
    <row r="37" spans="1:7" x14ac:dyDescent="0.2">
      <c r="A37" s="28" t="s">
        <v>68</v>
      </c>
      <c r="B37" s="1" t="s">
        <v>69</v>
      </c>
      <c r="C37" s="86"/>
      <c r="E37" s="15" t="s">
        <v>68</v>
      </c>
      <c r="F37" s="2" t="s">
        <v>69</v>
      </c>
      <c r="G37" s="87"/>
    </row>
    <row r="38" spans="1:7" x14ac:dyDescent="0.2">
      <c r="A38" s="28" t="s">
        <v>90</v>
      </c>
      <c r="B38" s="1" t="s">
        <v>206</v>
      </c>
      <c r="C38" s="86"/>
      <c r="E38" s="15" t="s">
        <v>90</v>
      </c>
      <c r="F38" s="2" t="s">
        <v>209</v>
      </c>
      <c r="G38" s="87"/>
    </row>
    <row r="39" spans="1:7" x14ac:dyDescent="0.2">
      <c r="A39" s="28" t="s">
        <v>91</v>
      </c>
      <c r="B39" s="1">
        <v>36</v>
      </c>
      <c r="C39" s="86"/>
      <c r="E39" s="15" t="s">
        <v>91</v>
      </c>
      <c r="F39" s="2">
        <v>3</v>
      </c>
      <c r="G39" s="87"/>
    </row>
    <row r="40" spans="1:7" x14ac:dyDescent="0.2">
      <c r="A40" s="28"/>
      <c r="B40" s="1"/>
      <c r="C40" s="86"/>
      <c r="E40" s="15"/>
      <c r="F40" s="2"/>
      <c r="G40" s="87"/>
    </row>
    <row r="41" spans="1:7" x14ac:dyDescent="0.2">
      <c r="A41" s="28" t="s">
        <v>92</v>
      </c>
      <c r="B41" s="1"/>
      <c r="C41" s="86"/>
      <c r="E41" s="15" t="s">
        <v>92</v>
      </c>
      <c r="F41" s="2"/>
      <c r="G41" s="87"/>
    </row>
    <row r="42" spans="1:7" x14ac:dyDescent="0.2">
      <c r="A42" s="28" t="s">
        <v>93</v>
      </c>
      <c r="B42" s="1" t="s">
        <v>207</v>
      </c>
      <c r="C42" s="86"/>
      <c r="E42" s="15" t="s">
        <v>93</v>
      </c>
      <c r="F42" s="2" t="s">
        <v>210</v>
      </c>
      <c r="G42" s="87"/>
    </row>
    <row r="43" spans="1:7" x14ac:dyDescent="0.2">
      <c r="A43" s="28" t="s">
        <v>94</v>
      </c>
      <c r="B43" s="1" t="s">
        <v>208</v>
      </c>
      <c r="C43" s="86"/>
      <c r="E43" s="15" t="s">
        <v>94</v>
      </c>
      <c r="F43" s="2" t="s">
        <v>211</v>
      </c>
      <c r="G43" s="87"/>
    </row>
    <row r="44" spans="1:7" x14ac:dyDescent="0.2">
      <c r="A44" s="28" t="s">
        <v>95</v>
      </c>
      <c r="B44" s="1">
        <v>7.0370000000000002E-2</v>
      </c>
      <c r="C44" s="86"/>
      <c r="E44" s="15" t="s">
        <v>95</v>
      </c>
      <c r="F44" s="2">
        <v>8.4959999999999994E-2</v>
      </c>
      <c r="G44" s="87"/>
    </row>
    <row r="45" spans="1:7" ht="16" thickBot="1" x14ac:dyDescent="0.25">
      <c r="A45" s="25" t="s">
        <v>96</v>
      </c>
      <c r="B45" s="29">
        <v>6.6110000000000002E-2</v>
      </c>
      <c r="C45" s="102"/>
      <c r="E45" s="16" t="s">
        <v>96</v>
      </c>
      <c r="F45" s="17">
        <v>8.3979999999999999E-2</v>
      </c>
      <c r="G45" s="88"/>
    </row>
  </sheetData>
  <mergeCells count="8">
    <mergeCell ref="B2:C2"/>
    <mergeCell ref="F2:G2"/>
    <mergeCell ref="A26:B26"/>
    <mergeCell ref="C26:C45"/>
    <mergeCell ref="E26:F26"/>
    <mergeCell ref="G26:G45"/>
    <mergeCell ref="A20:C25"/>
    <mergeCell ref="E22:G25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3E7FA-36BA-445E-AEBE-8A1DF9213BFE}">
  <dimension ref="A1:K63"/>
  <sheetViews>
    <sheetView topLeftCell="A25" zoomScale="60" zoomScaleNormal="60" workbookViewId="0">
      <selection activeCell="F70" sqref="F70"/>
    </sheetView>
  </sheetViews>
  <sheetFormatPr baseColWidth="10" defaultColWidth="8.83203125" defaultRowHeight="15" x14ac:dyDescent="0.2"/>
  <cols>
    <col min="1" max="1" width="35.1640625" customWidth="1"/>
    <col min="2" max="2" width="37.6640625" customWidth="1"/>
    <col min="3" max="3" width="37.5" customWidth="1"/>
    <col min="4" max="4" width="23.5" customWidth="1"/>
    <col min="5" max="5" width="26.33203125" customWidth="1"/>
    <col min="6" max="6" width="40.33203125" customWidth="1"/>
    <col min="7" max="7" width="18.83203125" customWidth="1"/>
    <col min="8" max="8" width="38.1640625" customWidth="1"/>
    <col min="9" max="9" width="32.1640625" customWidth="1"/>
    <col min="10" max="10" width="24.1640625" customWidth="1"/>
    <col min="11" max="11" width="25.83203125" customWidth="1"/>
  </cols>
  <sheetData>
    <row r="1" spans="1:11" x14ac:dyDescent="0.2">
      <c r="A1" s="4"/>
      <c r="B1" s="77" t="s">
        <v>2</v>
      </c>
      <c r="C1" s="77"/>
      <c r="D1" s="77"/>
      <c r="E1" s="77"/>
      <c r="F1" s="27"/>
      <c r="G1" s="4"/>
      <c r="H1" s="77" t="s">
        <v>158</v>
      </c>
      <c r="I1" s="77"/>
      <c r="J1" s="77"/>
      <c r="K1" s="77"/>
    </row>
    <row r="2" spans="1:11" x14ac:dyDescent="0.2">
      <c r="A2" s="1" t="s">
        <v>0</v>
      </c>
      <c r="B2" s="1" t="s">
        <v>3</v>
      </c>
      <c r="C2" s="1" t="s">
        <v>4</v>
      </c>
      <c r="D2" s="1" t="s">
        <v>98</v>
      </c>
      <c r="E2" s="1" t="s">
        <v>80</v>
      </c>
      <c r="F2" s="30"/>
      <c r="G2" s="1" t="s">
        <v>0</v>
      </c>
      <c r="H2" s="1" t="s">
        <v>3</v>
      </c>
      <c r="I2" s="1" t="s">
        <v>4</v>
      </c>
      <c r="J2" s="1" t="s">
        <v>98</v>
      </c>
      <c r="K2" s="1" t="s">
        <v>80</v>
      </c>
    </row>
    <row r="3" spans="1:11" x14ac:dyDescent="0.2">
      <c r="A3" s="1">
        <v>1</v>
      </c>
      <c r="B3" s="1">
        <v>0.30868000000000001</v>
      </c>
      <c r="C3" s="1">
        <v>0.39711099999999999</v>
      </c>
      <c r="D3" s="1">
        <f>AVERAGE(B3:C3)</f>
        <v>0.35289550000000003</v>
      </c>
      <c r="E3" s="1">
        <f>_xlfn.STDEV.S(B3:C3)/2^0.5</f>
        <v>4.4215499999999637E-2</v>
      </c>
      <c r="F3" s="30"/>
      <c r="G3" s="1">
        <v>1</v>
      </c>
      <c r="H3" s="2">
        <v>0.53640600000000005</v>
      </c>
      <c r="I3" s="2">
        <v>0.56160399999999999</v>
      </c>
      <c r="J3" s="1">
        <f>AVERAGE(H3:I3)</f>
        <v>0.54900499999999997</v>
      </c>
      <c r="K3" s="1">
        <f>_xlfn.STDEV.S(H3:I3)</f>
        <v>1.7817676672338585E-2</v>
      </c>
    </row>
    <row r="4" spans="1:11" x14ac:dyDescent="0.2">
      <c r="A4" s="1">
        <v>2</v>
      </c>
      <c r="B4" s="1">
        <v>0.40876899999999999</v>
      </c>
      <c r="C4" s="1">
        <v>0.47075699999999998</v>
      </c>
      <c r="D4" s="1">
        <f>AVERAGE(B4:C4)</f>
        <v>0.43976300000000001</v>
      </c>
      <c r="E4" s="1">
        <f>_xlfn.STDEV.S(B4:C4)/2^0.5</f>
        <v>3.099399999999999E-2</v>
      </c>
      <c r="F4" s="30"/>
      <c r="G4" s="1">
        <v>2</v>
      </c>
      <c r="H4" s="2">
        <v>0.33721800000000002</v>
      </c>
      <c r="I4" s="2">
        <v>0.39659800000000001</v>
      </c>
      <c r="J4" s="1">
        <f>AVERAGE(H4:I4)</f>
        <v>0.36690800000000001</v>
      </c>
      <c r="K4" s="1">
        <f>_xlfn.STDEV.S(H4:I4)</f>
        <v>4.1988000666857185E-2</v>
      </c>
    </row>
    <row r="5" spans="1:11" x14ac:dyDescent="0.2">
      <c r="A5" s="1">
        <v>3</v>
      </c>
      <c r="B5" s="1">
        <v>0.14217199999999999</v>
      </c>
      <c r="C5" s="1">
        <v>3.3839999999999999E-3</v>
      </c>
      <c r="D5" s="1">
        <f>AVERAGE(B5:C5)</f>
        <v>7.2777999999999995E-2</v>
      </c>
      <c r="E5" s="1">
        <f>_xlfn.STDEV.S(B5:C5)/2^0.5</f>
        <v>6.9393999999999997E-2</v>
      </c>
      <c r="F5" s="30"/>
      <c r="G5" s="1">
        <v>3</v>
      </c>
      <c r="H5" s="2">
        <v>6.3506999999999994E-2</v>
      </c>
      <c r="I5" s="2">
        <v>6.4149999999999997E-3</v>
      </c>
      <c r="J5" s="1">
        <f>AVERAGE(H5:I5)</f>
        <v>3.4960999999999999E-2</v>
      </c>
      <c r="K5" s="1">
        <f>_xlfn.STDEV.S(H5:I5)</f>
        <v>4.0370140351502361E-2</v>
      </c>
    </row>
    <row r="6" spans="1:11" x14ac:dyDescent="0.2">
      <c r="A6" s="1">
        <v>4</v>
      </c>
      <c r="B6" s="1">
        <v>0.140379</v>
      </c>
      <c r="C6" s="1">
        <v>0.128748</v>
      </c>
      <c r="D6" s="1">
        <f>AVERAGE(B6:C6)</f>
        <v>0.1345635</v>
      </c>
      <c r="E6" s="1">
        <f>_xlfn.STDEV.S(B6:C6)/2^0.5</f>
        <v>5.8155000000000012E-3</v>
      </c>
      <c r="F6" s="30"/>
      <c r="G6" s="1">
        <v>4</v>
      </c>
      <c r="H6" s="2">
        <v>6.2869999999999995E-2</v>
      </c>
      <c r="I6" s="2">
        <v>3.5382999999999998E-2</v>
      </c>
      <c r="J6" s="1">
        <f>AVERAGE(H6:I6)</f>
        <v>4.9126499999999997E-2</v>
      </c>
      <c r="K6" s="1">
        <f>_xlfn.STDEV.S(H6:I6)</f>
        <v>1.9436244094474628E-2</v>
      </c>
    </row>
    <row r="7" spans="1:11" x14ac:dyDescent="0.2">
      <c r="A7" s="1" t="s">
        <v>5</v>
      </c>
      <c r="B7" s="1" t="s">
        <v>97</v>
      </c>
      <c r="C7" s="1" t="s">
        <v>212</v>
      </c>
      <c r="D7" s="1"/>
      <c r="E7" s="1"/>
      <c r="F7" s="30"/>
      <c r="G7" s="1" t="s">
        <v>5</v>
      </c>
      <c r="H7" s="1" t="s">
        <v>214</v>
      </c>
      <c r="I7" s="1" t="s">
        <v>213</v>
      </c>
      <c r="J7" s="1"/>
      <c r="K7" s="1"/>
    </row>
    <row r="8" spans="1:11" ht="16" thickBot="1" x14ac:dyDescent="0.25"/>
    <row r="9" spans="1:11" x14ac:dyDescent="0.2">
      <c r="A9" s="113" t="s">
        <v>100</v>
      </c>
      <c r="B9" s="114"/>
      <c r="C9" s="114"/>
      <c r="D9" s="114"/>
      <c r="E9" s="114"/>
      <c r="F9" s="114"/>
      <c r="G9" s="34"/>
      <c r="H9" s="34"/>
      <c r="I9" s="34"/>
      <c r="J9" s="34"/>
      <c r="K9" s="35"/>
    </row>
    <row r="10" spans="1:11" x14ac:dyDescent="0.2">
      <c r="A10" s="15"/>
      <c r="B10" s="2"/>
      <c r="C10" s="2"/>
      <c r="D10" s="2"/>
      <c r="E10" s="2"/>
      <c r="F10" s="2"/>
      <c r="G10" s="32"/>
      <c r="H10" s="32"/>
      <c r="I10" s="32"/>
      <c r="J10" s="32"/>
      <c r="K10" s="36"/>
    </row>
    <row r="11" spans="1:11" x14ac:dyDescent="0.2">
      <c r="A11" s="15" t="s">
        <v>6</v>
      </c>
      <c r="B11" s="2" t="s">
        <v>7</v>
      </c>
      <c r="C11" s="2"/>
      <c r="D11" s="2"/>
      <c r="E11" s="2"/>
      <c r="F11" s="2"/>
      <c r="G11" s="32"/>
      <c r="H11" s="32"/>
      <c r="I11" s="32"/>
      <c r="J11" s="32"/>
      <c r="K11" s="36"/>
    </row>
    <row r="12" spans="1:11" x14ac:dyDescent="0.2">
      <c r="A12" s="15" t="s">
        <v>8</v>
      </c>
      <c r="B12" s="2" t="s">
        <v>9</v>
      </c>
      <c r="C12" s="2"/>
      <c r="D12" s="2"/>
      <c r="E12" s="2"/>
      <c r="F12" s="2"/>
      <c r="G12" s="32"/>
      <c r="H12" s="32"/>
      <c r="I12" s="32"/>
      <c r="J12" s="32"/>
      <c r="K12" s="36"/>
    </row>
    <row r="13" spans="1:11" x14ac:dyDescent="0.2">
      <c r="A13" s="15" t="s">
        <v>10</v>
      </c>
      <c r="B13" s="2">
        <v>0.05</v>
      </c>
      <c r="C13" s="2"/>
      <c r="D13" s="2"/>
      <c r="E13" s="2"/>
      <c r="F13" s="2"/>
      <c r="G13" s="32"/>
      <c r="H13" s="32"/>
      <c r="I13" s="32"/>
      <c r="J13" s="32"/>
      <c r="K13" s="36"/>
    </row>
    <row r="14" spans="1:11" x14ac:dyDescent="0.2">
      <c r="A14" s="15"/>
      <c r="B14" s="2"/>
      <c r="C14" s="2"/>
      <c r="D14" s="2"/>
      <c r="E14" s="2"/>
      <c r="F14" s="2"/>
      <c r="G14" s="32"/>
      <c r="H14" s="32"/>
      <c r="I14" s="32"/>
      <c r="J14" s="32"/>
      <c r="K14" s="36"/>
    </row>
    <row r="15" spans="1:11" x14ac:dyDescent="0.2">
      <c r="A15" s="15" t="s">
        <v>11</v>
      </c>
      <c r="B15" s="2" t="s">
        <v>12</v>
      </c>
      <c r="C15" s="2" t="s">
        <v>13</v>
      </c>
      <c r="D15" s="2" t="s">
        <v>14</v>
      </c>
      <c r="E15" s="2" t="s">
        <v>15</v>
      </c>
      <c r="F15" s="2"/>
      <c r="G15" s="32"/>
      <c r="H15" s="32"/>
      <c r="I15" s="32"/>
      <c r="J15" s="32"/>
      <c r="K15" s="36"/>
    </row>
    <row r="16" spans="1:11" x14ac:dyDescent="0.2">
      <c r="A16" s="15" t="s">
        <v>105</v>
      </c>
      <c r="B16" s="2">
        <v>9.0259999999999998</v>
      </c>
      <c r="C16" s="2">
        <v>4.4999999999999997E-3</v>
      </c>
      <c r="D16" s="2" t="s">
        <v>70</v>
      </c>
      <c r="E16" s="2" t="s">
        <v>9</v>
      </c>
      <c r="F16" s="2"/>
      <c r="G16" s="32"/>
      <c r="H16" s="32"/>
      <c r="I16" s="32"/>
      <c r="J16" s="32"/>
      <c r="K16" s="36"/>
    </row>
    <row r="17" spans="1:11" x14ac:dyDescent="0.2">
      <c r="A17" s="15" t="s">
        <v>106</v>
      </c>
      <c r="B17" s="2">
        <v>87.6</v>
      </c>
      <c r="C17" s="2">
        <v>1.9E-3</v>
      </c>
      <c r="D17" s="2" t="s">
        <v>70</v>
      </c>
      <c r="E17" s="2" t="s">
        <v>9</v>
      </c>
      <c r="F17" s="2"/>
      <c r="G17" s="32"/>
      <c r="H17" s="32"/>
      <c r="I17" s="32"/>
      <c r="J17" s="32"/>
      <c r="K17" s="36"/>
    </row>
    <row r="18" spans="1:11" x14ac:dyDescent="0.2">
      <c r="A18" s="15" t="s">
        <v>107</v>
      </c>
      <c r="B18" s="2">
        <v>1.075E-11</v>
      </c>
      <c r="C18" s="2" t="s">
        <v>51</v>
      </c>
      <c r="D18" s="2" t="s">
        <v>20</v>
      </c>
      <c r="E18" s="2" t="s">
        <v>21</v>
      </c>
      <c r="F18" s="2"/>
      <c r="G18" s="32"/>
      <c r="H18" s="32"/>
      <c r="I18" s="32"/>
      <c r="J18" s="32"/>
      <c r="K18" s="36"/>
    </row>
    <row r="19" spans="1:11" x14ac:dyDescent="0.2">
      <c r="A19" s="15" t="s">
        <v>22</v>
      </c>
      <c r="B19" s="2">
        <v>2.903</v>
      </c>
      <c r="C19" s="2">
        <v>5.28E-2</v>
      </c>
      <c r="D19" s="2" t="s">
        <v>20</v>
      </c>
      <c r="E19" s="2" t="s">
        <v>21</v>
      </c>
      <c r="F19" s="2"/>
      <c r="G19" s="32"/>
      <c r="H19" s="32"/>
      <c r="I19" s="32"/>
      <c r="J19" s="32"/>
      <c r="K19" s="36"/>
    </row>
    <row r="20" spans="1:11" x14ac:dyDescent="0.2">
      <c r="A20" s="15"/>
      <c r="B20" s="2"/>
      <c r="C20" s="2"/>
      <c r="D20" s="2"/>
      <c r="E20" s="2"/>
      <c r="F20" s="2"/>
      <c r="G20" s="32"/>
      <c r="H20" s="32"/>
      <c r="I20" s="32"/>
      <c r="J20" s="32"/>
      <c r="K20" s="36"/>
    </row>
    <row r="21" spans="1:11" x14ac:dyDescent="0.2">
      <c r="A21" s="15" t="s">
        <v>23</v>
      </c>
      <c r="B21" s="2" t="s">
        <v>24</v>
      </c>
      <c r="C21" s="2" t="s">
        <v>25</v>
      </c>
      <c r="D21" s="2" t="s">
        <v>26</v>
      </c>
      <c r="E21" s="2" t="s">
        <v>27</v>
      </c>
      <c r="F21" s="2" t="s">
        <v>13</v>
      </c>
      <c r="G21" s="32"/>
      <c r="H21" s="32"/>
      <c r="I21" s="32"/>
      <c r="J21" s="32"/>
      <c r="K21" s="36"/>
    </row>
    <row r="22" spans="1:11" x14ac:dyDescent="0.2">
      <c r="A22" s="15" t="s">
        <v>105</v>
      </c>
      <c r="B22" s="2">
        <v>5.2499999999999998E-2</v>
      </c>
      <c r="C22" s="2">
        <v>3</v>
      </c>
      <c r="D22" s="2">
        <v>1.7500000000000002E-2</v>
      </c>
      <c r="E22" s="2" t="s">
        <v>215</v>
      </c>
      <c r="F22" s="2" t="s">
        <v>216</v>
      </c>
      <c r="G22" s="32"/>
      <c r="H22" s="32"/>
      <c r="I22" s="32"/>
      <c r="J22" s="32"/>
      <c r="K22" s="36"/>
    </row>
    <row r="23" spans="1:11" x14ac:dyDescent="0.2">
      <c r="A23" s="15" t="s">
        <v>106</v>
      </c>
      <c r="B23" s="2">
        <v>0.50949999999999995</v>
      </c>
      <c r="C23" s="2">
        <v>3</v>
      </c>
      <c r="D23" s="2">
        <v>0.16980000000000001</v>
      </c>
      <c r="E23" s="2" t="s">
        <v>217</v>
      </c>
      <c r="F23" s="2" t="s">
        <v>218</v>
      </c>
      <c r="G23" s="32"/>
      <c r="H23" s="32"/>
      <c r="I23" s="32"/>
      <c r="J23" s="32"/>
      <c r="K23" s="36"/>
    </row>
    <row r="24" spans="1:11" x14ac:dyDescent="0.2">
      <c r="A24" s="15" t="s">
        <v>107</v>
      </c>
      <c r="B24" s="2">
        <v>6.2499999999999999E-14</v>
      </c>
      <c r="C24" s="2">
        <v>1</v>
      </c>
      <c r="D24" s="2">
        <v>6.2499999999999999E-14</v>
      </c>
      <c r="E24" s="2" t="s">
        <v>219</v>
      </c>
      <c r="F24" s="2" t="s">
        <v>82</v>
      </c>
      <c r="G24" s="32"/>
      <c r="H24" s="32"/>
      <c r="I24" s="32"/>
      <c r="J24" s="32"/>
      <c r="K24" s="36"/>
    </row>
    <row r="25" spans="1:11" x14ac:dyDescent="0.2">
      <c r="A25" s="15" t="s">
        <v>22</v>
      </c>
      <c r="B25" s="2">
        <v>1.6889999999999999E-2</v>
      </c>
      <c r="C25" s="2">
        <v>4</v>
      </c>
      <c r="D25" s="2">
        <v>4.2209999999999999E-3</v>
      </c>
      <c r="E25" s="2" t="s">
        <v>220</v>
      </c>
      <c r="F25" s="2" t="s">
        <v>221</v>
      </c>
      <c r="G25" s="32"/>
      <c r="H25" s="32"/>
      <c r="I25" s="32"/>
      <c r="J25" s="32"/>
      <c r="K25" s="36"/>
    </row>
    <row r="26" spans="1:11" x14ac:dyDescent="0.2">
      <c r="A26" s="15" t="s">
        <v>29</v>
      </c>
      <c r="B26" s="2">
        <v>2.7330000000000002E-3</v>
      </c>
      <c r="C26" s="2">
        <v>4</v>
      </c>
      <c r="D26" s="2">
        <v>6.8320000000000002E-4</v>
      </c>
      <c r="E26" s="2"/>
      <c r="F26" s="2"/>
      <c r="G26" s="32"/>
      <c r="H26" s="32"/>
      <c r="I26" s="32"/>
      <c r="J26" s="32"/>
      <c r="K26" s="36"/>
    </row>
    <row r="27" spans="1:11" x14ac:dyDescent="0.2">
      <c r="A27" s="15"/>
      <c r="B27" s="2"/>
      <c r="C27" s="2"/>
      <c r="D27" s="2"/>
      <c r="E27" s="2"/>
      <c r="F27" s="2"/>
      <c r="G27" s="32"/>
      <c r="H27" s="32"/>
      <c r="I27" s="32"/>
      <c r="J27" s="32"/>
      <c r="K27" s="36"/>
    </row>
    <row r="28" spans="1:11" x14ac:dyDescent="0.2">
      <c r="A28" s="15" t="s">
        <v>30</v>
      </c>
      <c r="B28" s="2"/>
      <c r="C28" s="2"/>
      <c r="D28" s="2"/>
      <c r="E28" s="2"/>
      <c r="F28" s="2"/>
      <c r="G28" s="32"/>
      <c r="H28" s="32"/>
      <c r="I28" s="32"/>
      <c r="J28" s="32"/>
      <c r="K28" s="36"/>
    </row>
    <row r="29" spans="1:11" x14ac:dyDescent="0.2">
      <c r="A29" s="15" t="s">
        <v>222</v>
      </c>
      <c r="B29" s="2">
        <v>0.25</v>
      </c>
      <c r="C29" s="2"/>
      <c r="D29" s="2"/>
      <c r="E29" s="2"/>
      <c r="F29" s="2"/>
      <c r="G29" s="32"/>
      <c r="H29" s="32"/>
      <c r="I29" s="32"/>
      <c r="J29" s="32"/>
      <c r="K29" s="36"/>
    </row>
    <row r="30" spans="1:11" x14ac:dyDescent="0.2">
      <c r="A30" s="15" t="s">
        <v>223</v>
      </c>
      <c r="B30" s="2">
        <v>0.25</v>
      </c>
      <c r="C30" s="2"/>
      <c r="D30" s="2"/>
      <c r="E30" s="2"/>
      <c r="F30" s="2"/>
      <c r="G30" s="32"/>
      <c r="H30" s="32"/>
      <c r="I30" s="32"/>
      <c r="J30" s="32"/>
      <c r="K30" s="36"/>
    </row>
    <row r="31" spans="1:11" x14ac:dyDescent="0.2">
      <c r="A31" s="15" t="s">
        <v>31</v>
      </c>
      <c r="B31" s="2">
        <v>-1.2499999999999999E-7</v>
      </c>
      <c r="C31" s="2"/>
      <c r="D31" s="2"/>
      <c r="E31" s="2"/>
      <c r="F31" s="2"/>
      <c r="G31" s="32"/>
      <c r="H31" s="32"/>
      <c r="I31" s="32"/>
      <c r="J31" s="32"/>
      <c r="K31" s="36"/>
    </row>
    <row r="32" spans="1:11" x14ac:dyDescent="0.2">
      <c r="A32" s="15" t="s">
        <v>32</v>
      </c>
      <c r="B32" s="2">
        <v>1.307E-2</v>
      </c>
      <c r="C32" s="2"/>
      <c r="D32" s="2"/>
      <c r="E32" s="2"/>
      <c r="F32" s="2"/>
      <c r="G32" s="32"/>
      <c r="H32" s="32"/>
      <c r="I32" s="32"/>
      <c r="J32" s="32"/>
      <c r="K32" s="36"/>
    </row>
    <row r="33" spans="1:11" x14ac:dyDescent="0.2">
      <c r="A33" s="15" t="s">
        <v>33</v>
      </c>
      <c r="B33" s="2" t="s">
        <v>224</v>
      </c>
      <c r="C33" s="2"/>
      <c r="D33" s="2"/>
      <c r="E33" s="2"/>
      <c r="F33" s="2"/>
      <c r="G33" s="32"/>
      <c r="H33" s="32"/>
      <c r="I33" s="32"/>
      <c r="J33" s="32"/>
      <c r="K33" s="36"/>
    </row>
    <row r="34" spans="1:11" x14ac:dyDescent="0.2">
      <c r="A34" s="15"/>
      <c r="B34" s="2"/>
      <c r="C34" s="2"/>
      <c r="D34" s="2"/>
      <c r="E34" s="2"/>
      <c r="F34" s="2"/>
      <c r="G34" s="32"/>
      <c r="H34" s="32"/>
      <c r="I34" s="32"/>
      <c r="J34" s="32"/>
      <c r="K34" s="36"/>
    </row>
    <row r="35" spans="1:11" x14ac:dyDescent="0.2">
      <c r="A35" s="15" t="s">
        <v>34</v>
      </c>
      <c r="B35" s="2"/>
      <c r="C35" s="2"/>
      <c r="D35" s="2"/>
      <c r="E35" s="2"/>
      <c r="F35" s="2"/>
      <c r="G35" s="32"/>
      <c r="H35" s="32"/>
      <c r="I35" s="32"/>
      <c r="J35" s="32"/>
      <c r="K35" s="36"/>
    </row>
    <row r="36" spans="1:11" x14ac:dyDescent="0.2">
      <c r="A36" s="15" t="s">
        <v>108</v>
      </c>
      <c r="B36" s="2">
        <v>2</v>
      </c>
      <c r="C36" s="2"/>
      <c r="D36" s="2"/>
      <c r="E36" s="2"/>
      <c r="F36" s="2"/>
      <c r="G36" s="32"/>
      <c r="H36" s="32"/>
      <c r="I36" s="32"/>
      <c r="J36" s="32"/>
      <c r="K36" s="36"/>
    </row>
    <row r="37" spans="1:11" x14ac:dyDescent="0.2">
      <c r="A37" s="15" t="s">
        <v>109</v>
      </c>
      <c r="B37" s="2">
        <v>4</v>
      </c>
      <c r="C37" s="2"/>
      <c r="D37" s="2"/>
      <c r="E37" s="2"/>
      <c r="F37" s="2"/>
      <c r="G37" s="32"/>
      <c r="H37" s="32"/>
      <c r="I37" s="32"/>
      <c r="J37" s="32"/>
      <c r="K37" s="36"/>
    </row>
    <row r="38" spans="1:11" x14ac:dyDescent="0.2">
      <c r="A38" s="15" t="s">
        <v>36</v>
      </c>
      <c r="B38" s="2">
        <v>8</v>
      </c>
      <c r="C38" s="2"/>
      <c r="D38" s="2"/>
      <c r="E38" s="2"/>
      <c r="F38" s="2"/>
      <c r="G38" s="32"/>
      <c r="H38" s="32"/>
      <c r="I38" s="32"/>
      <c r="J38" s="32"/>
      <c r="K38" s="36"/>
    </row>
    <row r="39" spans="1:11" x14ac:dyDescent="0.2">
      <c r="A39" s="15" t="s">
        <v>37</v>
      </c>
      <c r="B39" s="2">
        <v>0</v>
      </c>
      <c r="C39" s="2"/>
      <c r="D39" s="2"/>
      <c r="E39" s="2"/>
      <c r="F39" s="2"/>
      <c r="G39" s="32"/>
      <c r="H39" s="32"/>
      <c r="I39" s="32"/>
      <c r="J39" s="32"/>
      <c r="K39" s="36"/>
    </row>
    <row r="40" spans="1:11" x14ac:dyDescent="0.2">
      <c r="A40" s="109"/>
      <c r="B40" s="110"/>
      <c r="C40" s="110"/>
      <c r="D40" s="110"/>
      <c r="E40" s="110"/>
      <c r="F40" s="110"/>
      <c r="G40" s="32"/>
      <c r="H40" s="32"/>
      <c r="I40" s="32"/>
      <c r="J40" s="32"/>
      <c r="K40" s="36"/>
    </row>
    <row r="41" spans="1:11" x14ac:dyDescent="0.2">
      <c r="A41" s="81" t="s">
        <v>101</v>
      </c>
      <c r="B41" s="82"/>
      <c r="C41" s="82"/>
      <c r="D41" s="82"/>
      <c r="E41" s="82"/>
      <c r="F41" s="82"/>
      <c r="G41" s="82"/>
      <c r="H41" s="82"/>
      <c r="I41" s="83"/>
      <c r="J41" s="111"/>
      <c r="K41" s="86"/>
    </row>
    <row r="42" spans="1:11" x14ac:dyDescent="0.2">
      <c r="A42" s="15" t="s">
        <v>38</v>
      </c>
      <c r="B42" s="2"/>
      <c r="C42" s="2"/>
      <c r="D42" s="2"/>
      <c r="E42" s="2"/>
      <c r="F42" s="2"/>
      <c r="G42" s="2"/>
      <c r="H42" s="2"/>
      <c r="I42" s="2"/>
      <c r="J42" s="111"/>
      <c r="K42" s="86"/>
    </row>
    <row r="43" spans="1:11" x14ac:dyDescent="0.2">
      <c r="A43" s="15"/>
      <c r="B43" s="2"/>
      <c r="C43" s="2"/>
      <c r="D43" s="2"/>
      <c r="E43" s="2"/>
      <c r="F43" s="2"/>
      <c r="G43" s="2"/>
      <c r="H43" s="2"/>
      <c r="I43" s="2"/>
      <c r="J43" s="111"/>
      <c r="K43" s="86"/>
    </row>
    <row r="44" spans="1:11" x14ac:dyDescent="0.2">
      <c r="A44" s="15" t="s">
        <v>39</v>
      </c>
      <c r="B44" s="2">
        <v>1</v>
      </c>
      <c r="C44" s="2"/>
      <c r="D44" s="2"/>
      <c r="E44" s="2"/>
      <c r="F44" s="2"/>
      <c r="G44" s="2"/>
      <c r="H44" s="2"/>
      <c r="I44" s="2"/>
      <c r="J44" s="111"/>
      <c r="K44" s="86"/>
    </row>
    <row r="45" spans="1:11" x14ac:dyDescent="0.2">
      <c r="A45" s="15" t="s">
        <v>40</v>
      </c>
      <c r="B45" s="2">
        <v>4</v>
      </c>
      <c r="C45" s="2"/>
      <c r="D45" s="2"/>
      <c r="E45" s="2"/>
      <c r="F45" s="2"/>
      <c r="G45" s="2"/>
      <c r="H45" s="2"/>
      <c r="I45" s="2"/>
      <c r="J45" s="111"/>
      <c r="K45" s="86"/>
    </row>
    <row r="46" spans="1:11" x14ac:dyDescent="0.2">
      <c r="A46" s="15" t="s">
        <v>10</v>
      </c>
      <c r="B46" s="2">
        <v>0.05</v>
      </c>
      <c r="C46" s="2"/>
      <c r="D46" s="2"/>
      <c r="E46" s="2"/>
      <c r="F46" s="2"/>
      <c r="G46" s="2"/>
      <c r="H46" s="2"/>
      <c r="I46" s="2"/>
      <c r="J46" s="111"/>
      <c r="K46" s="86"/>
    </row>
    <row r="47" spans="1:11" x14ac:dyDescent="0.2">
      <c r="A47" s="15"/>
      <c r="B47" s="2"/>
      <c r="C47" s="2"/>
      <c r="D47" s="2"/>
      <c r="E47" s="2"/>
      <c r="F47" s="2"/>
      <c r="G47" s="2"/>
      <c r="H47" s="2"/>
      <c r="I47" s="2"/>
      <c r="J47" s="111"/>
      <c r="K47" s="86"/>
    </row>
    <row r="48" spans="1:11" x14ac:dyDescent="0.2">
      <c r="A48" s="15" t="s">
        <v>41</v>
      </c>
      <c r="B48" s="2" t="s">
        <v>42</v>
      </c>
      <c r="C48" s="2" t="s">
        <v>43</v>
      </c>
      <c r="D48" s="2" t="s">
        <v>44</v>
      </c>
      <c r="E48" s="2" t="s">
        <v>45</v>
      </c>
      <c r="F48" s="2" t="s">
        <v>46</v>
      </c>
      <c r="G48" s="2"/>
      <c r="H48" s="2"/>
      <c r="I48" s="2"/>
      <c r="J48" s="111"/>
      <c r="K48" s="86"/>
    </row>
    <row r="49" spans="1:11" ht="16" thickBot="1" x14ac:dyDescent="0.25">
      <c r="A49" s="51"/>
      <c r="B49" s="21"/>
      <c r="C49" s="21"/>
      <c r="D49" s="21"/>
      <c r="E49" s="21"/>
      <c r="F49" s="21"/>
      <c r="G49" s="21"/>
      <c r="H49" s="21"/>
      <c r="I49" s="21"/>
      <c r="J49" s="111"/>
      <c r="K49" s="86"/>
    </row>
    <row r="50" spans="1:11" x14ac:dyDescent="0.2">
      <c r="A50" s="56" t="s">
        <v>225</v>
      </c>
      <c r="B50" s="57"/>
      <c r="C50" s="57"/>
      <c r="D50" s="57"/>
      <c r="E50" s="57"/>
      <c r="F50" s="57"/>
      <c r="G50" s="57"/>
      <c r="H50" s="57"/>
      <c r="I50" s="58"/>
      <c r="J50" s="85"/>
      <c r="K50" s="86"/>
    </row>
    <row r="51" spans="1:11" ht="16" thickBot="1" x14ac:dyDescent="0.25">
      <c r="A51" s="16" t="s">
        <v>47</v>
      </c>
      <c r="B51" s="17">
        <v>-0.1961</v>
      </c>
      <c r="C51" s="17" t="s">
        <v>226</v>
      </c>
      <c r="D51" s="17" t="s">
        <v>9</v>
      </c>
      <c r="E51" s="17" t="s">
        <v>70</v>
      </c>
      <c r="F51" s="17">
        <v>6.7999999999999996E-3</v>
      </c>
      <c r="G51" s="17"/>
      <c r="H51" s="17"/>
      <c r="I51" s="47"/>
      <c r="J51" s="85"/>
      <c r="K51" s="86"/>
    </row>
    <row r="52" spans="1:11" x14ac:dyDescent="0.2">
      <c r="A52" s="52" t="s">
        <v>48</v>
      </c>
      <c r="B52" s="42">
        <v>7.2859999999999994E-2</v>
      </c>
      <c r="C52" s="42" t="s">
        <v>227</v>
      </c>
      <c r="D52" s="42" t="s">
        <v>21</v>
      </c>
      <c r="E52" s="42" t="s">
        <v>20</v>
      </c>
      <c r="F52" s="42">
        <v>0.1978</v>
      </c>
      <c r="G52" s="42"/>
      <c r="H52" s="42"/>
      <c r="I52" s="42"/>
      <c r="J52" s="111"/>
      <c r="K52" s="86"/>
    </row>
    <row r="53" spans="1:11" x14ac:dyDescent="0.2">
      <c r="A53" s="15" t="s">
        <v>50</v>
      </c>
      <c r="B53" s="2">
        <v>3.7819999999999999E-2</v>
      </c>
      <c r="C53" s="2" t="s">
        <v>228</v>
      </c>
      <c r="D53" s="2" t="s">
        <v>21</v>
      </c>
      <c r="E53" s="2" t="s">
        <v>20</v>
      </c>
      <c r="F53" s="2">
        <v>0.88600000000000001</v>
      </c>
      <c r="G53" s="2"/>
      <c r="H53" s="2"/>
      <c r="I53" s="2"/>
      <c r="J53" s="111"/>
      <c r="K53" s="86"/>
    </row>
    <row r="54" spans="1:11" x14ac:dyDescent="0.2">
      <c r="A54" s="15" t="s">
        <v>52</v>
      </c>
      <c r="B54" s="2">
        <v>8.5440000000000002E-2</v>
      </c>
      <c r="C54" s="2" t="s">
        <v>229</v>
      </c>
      <c r="D54" s="2" t="s">
        <v>21</v>
      </c>
      <c r="E54" s="2" t="s">
        <v>20</v>
      </c>
      <c r="F54" s="2">
        <v>0.12330000000000001</v>
      </c>
      <c r="G54" s="2"/>
      <c r="H54" s="2"/>
      <c r="I54" s="2"/>
      <c r="J54" s="111"/>
      <c r="K54" s="86"/>
    </row>
    <row r="55" spans="1:11" x14ac:dyDescent="0.2">
      <c r="A55" s="15"/>
      <c r="B55" s="2"/>
      <c r="C55" s="2"/>
      <c r="D55" s="2"/>
      <c r="E55" s="2"/>
      <c r="F55" s="2"/>
      <c r="G55" s="2"/>
      <c r="H55" s="2"/>
      <c r="I55" s="2"/>
      <c r="J55" s="111"/>
      <c r="K55" s="86"/>
    </row>
    <row r="56" spans="1:11" x14ac:dyDescent="0.2">
      <c r="A56" s="15"/>
      <c r="B56" s="2"/>
      <c r="C56" s="2"/>
      <c r="D56" s="2"/>
      <c r="E56" s="2"/>
      <c r="F56" s="2"/>
      <c r="G56" s="2"/>
      <c r="H56" s="2"/>
      <c r="I56" s="2"/>
      <c r="J56" s="111"/>
      <c r="K56" s="86"/>
    </row>
    <row r="57" spans="1:11" x14ac:dyDescent="0.2">
      <c r="A57" s="15" t="s">
        <v>53</v>
      </c>
      <c r="B57" s="2" t="s">
        <v>54</v>
      </c>
      <c r="C57" s="2" t="s">
        <v>55</v>
      </c>
      <c r="D57" s="2" t="s">
        <v>42</v>
      </c>
      <c r="E57" s="2" t="s">
        <v>56</v>
      </c>
      <c r="F57" s="2" t="s">
        <v>57</v>
      </c>
      <c r="G57" s="2" t="s">
        <v>58</v>
      </c>
      <c r="H57" s="2" t="s">
        <v>59</v>
      </c>
      <c r="I57" s="2" t="s">
        <v>25</v>
      </c>
      <c r="J57" s="111"/>
      <c r="K57" s="86"/>
    </row>
    <row r="58" spans="1:11" x14ac:dyDescent="0.2">
      <c r="A58" s="15"/>
      <c r="B58" s="2"/>
      <c r="C58" s="2"/>
      <c r="D58" s="2"/>
      <c r="E58" s="2"/>
      <c r="F58" s="2"/>
      <c r="G58" s="2"/>
      <c r="H58" s="2"/>
      <c r="I58" s="2"/>
      <c r="J58" s="111"/>
      <c r="K58" s="86"/>
    </row>
    <row r="59" spans="1:11" x14ac:dyDescent="0.2">
      <c r="A59" s="15" t="s">
        <v>225</v>
      </c>
      <c r="B59" s="2"/>
      <c r="C59" s="2"/>
      <c r="D59" s="2"/>
      <c r="E59" s="2"/>
      <c r="F59" s="2"/>
      <c r="G59" s="2"/>
      <c r="H59" s="2"/>
      <c r="I59" s="2"/>
      <c r="J59" s="111"/>
      <c r="K59" s="86"/>
    </row>
    <row r="60" spans="1:11" x14ac:dyDescent="0.2">
      <c r="A60" s="15" t="s">
        <v>47</v>
      </c>
      <c r="B60" s="2">
        <v>0.35289999999999999</v>
      </c>
      <c r="C60" s="2">
        <v>0.54900000000000004</v>
      </c>
      <c r="D60" s="2">
        <v>-0.1961</v>
      </c>
      <c r="E60" s="2">
        <v>2.614E-2</v>
      </c>
      <c r="F60" s="2">
        <v>2</v>
      </c>
      <c r="G60" s="2">
        <v>2</v>
      </c>
      <c r="H60" s="2">
        <v>7.5030000000000001</v>
      </c>
      <c r="I60" s="2">
        <v>4</v>
      </c>
      <c r="J60" s="111"/>
      <c r="K60" s="86"/>
    </row>
    <row r="61" spans="1:11" x14ac:dyDescent="0.2">
      <c r="A61" s="15" t="s">
        <v>48</v>
      </c>
      <c r="B61" s="2">
        <v>0.43980000000000002</v>
      </c>
      <c r="C61" s="2">
        <v>0.3669</v>
      </c>
      <c r="D61" s="2">
        <v>7.2859999999999994E-2</v>
      </c>
      <c r="E61" s="2">
        <v>2.614E-2</v>
      </c>
      <c r="F61" s="2">
        <v>2</v>
      </c>
      <c r="G61" s="2">
        <v>2</v>
      </c>
      <c r="H61" s="2">
        <v>2.7869999999999999</v>
      </c>
      <c r="I61" s="2">
        <v>4</v>
      </c>
      <c r="J61" s="111"/>
      <c r="K61" s="86"/>
    </row>
    <row r="62" spans="1:11" x14ac:dyDescent="0.2">
      <c r="A62" s="15" t="s">
        <v>50</v>
      </c>
      <c r="B62" s="2">
        <v>7.2779999999999997E-2</v>
      </c>
      <c r="C62" s="2">
        <v>3.4959999999999998E-2</v>
      </c>
      <c r="D62" s="2">
        <v>3.7819999999999999E-2</v>
      </c>
      <c r="E62" s="2">
        <v>2.614E-2</v>
      </c>
      <c r="F62" s="2">
        <v>2</v>
      </c>
      <c r="G62" s="2">
        <v>2</v>
      </c>
      <c r="H62" s="2">
        <v>1.4470000000000001</v>
      </c>
      <c r="I62" s="2">
        <v>4</v>
      </c>
      <c r="J62" s="111"/>
      <c r="K62" s="86"/>
    </row>
    <row r="63" spans="1:11" ht="16" thickBot="1" x14ac:dyDescent="0.25">
      <c r="A63" s="16" t="s">
        <v>52</v>
      </c>
      <c r="B63" s="17">
        <v>0.1346</v>
      </c>
      <c r="C63" s="17">
        <v>4.913E-2</v>
      </c>
      <c r="D63" s="17">
        <v>8.5440000000000002E-2</v>
      </c>
      <c r="E63" s="17">
        <v>2.614E-2</v>
      </c>
      <c r="F63" s="17">
        <v>2</v>
      </c>
      <c r="G63" s="17">
        <v>2</v>
      </c>
      <c r="H63" s="17">
        <v>3.2690000000000001</v>
      </c>
      <c r="I63" s="17">
        <v>4</v>
      </c>
      <c r="J63" s="112"/>
      <c r="K63" s="102"/>
    </row>
  </sheetData>
  <mergeCells count="6">
    <mergeCell ref="A40:F40"/>
    <mergeCell ref="J41:K63"/>
    <mergeCell ref="B1:E1"/>
    <mergeCell ref="H1:K1"/>
    <mergeCell ref="A9:F9"/>
    <mergeCell ref="A41:I4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8FDC8-76E6-47DC-BF53-9DF479D34F92}">
  <dimension ref="A1:K63"/>
  <sheetViews>
    <sheetView tabSelected="1" topLeftCell="A4" zoomScale="52" zoomScaleNormal="52" workbookViewId="0">
      <selection activeCell="N19" sqref="N19:O19"/>
    </sheetView>
  </sheetViews>
  <sheetFormatPr baseColWidth="10" defaultColWidth="8.83203125" defaultRowHeight="15" x14ac:dyDescent="0.2"/>
  <cols>
    <col min="1" max="1" width="35.1640625" customWidth="1"/>
    <col min="2" max="2" width="37.6640625" customWidth="1"/>
    <col min="3" max="3" width="37.5" customWidth="1"/>
    <col min="4" max="4" width="17.5" customWidth="1"/>
    <col min="5" max="5" width="14.5" customWidth="1"/>
    <col min="6" max="6" width="24" customWidth="1"/>
    <col min="7" max="7" width="32.1640625" customWidth="1"/>
    <col min="8" max="8" width="38.1640625" customWidth="1"/>
    <col min="9" max="9" width="32.1640625" customWidth="1"/>
  </cols>
  <sheetData>
    <row r="1" spans="1:11" x14ac:dyDescent="0.2">
      <c r="A1" s="4"/>
      <c r="B1" s="77" t="s">
        <v>2</v>
      </c>
      <c r="C1" s="77"/>
      <c r="D1" s="77"/>
      <c r="E1" s="77"/>
      <c r="F1" s="27"/>
      <c r="G1" s="4"/>
      <c r="H1" s="77" t="s">
        <v>158</v>
      </c>
      <c r="I1" s="77"/>
      <c r="J1" s="77"/>
      <c r="K1" s="77"/>
    </row>
    <row r="2" spans="1:11" x14ac:dyDescent="0.2">
      <c r="A2" s="1" t="s">
        <v>0</v>
      </c>
      <c r="B2" s="1" t="s">
        <v>3</v>
      </c>
      <c r="C2" s="1" t="s">
        <v>4</v>
      </c>
      <c r="D2" s="1" t="s">
        <v>98</v>
      </c>
      <c r="E2" s="1" t="s">
        <v>80</v>
      </c>
      <c r="F2" s="30"/>
      <c r="G2" s="1" t="s">
        <v>0</v>
      </c>
      <c r="H2" s="1" t="s">
        <v>3</v>
      </c>
      <c r="I2" s="1" t="s">
        <v>4</v>
      </c>
      <c r="J2" s="1" t="s">
        <v>98</v>
      </c>
      <c r="K2" s="1" t="s">
        <v>80</v>
      </c>
    </row>
    <row r="3" spans="1:11" x14ac:dyDescent="0.2">
      <c r="A3" s="1">
        <v>1</v>
      </c>
      <c r="B3" s="1">
        <v>0.33506900000000001</v>
      </c>
      <c r="C3" s="1">
        <v>0.39099200000000001</v>
      </c>
      <c r="D3" s="1">
        <f>AVERAGE(B3:C3)</f>
        <v>0.36303050000000003</v>
      </c>
      <c r="E3" s="1">
        <f>_xlfn.STDEV.S(B3:C3)/2^0.5</f>
        <v>2.7961499999999997E-2</v>
      </c>
      <c r="F3" s="30"/>
      <c r="G3" s="1">
        <v>1</v>
      </c>
      <c r="H3" s="2">
        <v>0.65509099999999998</v>
      </c>
      <c r="I3" s="2">
        <v>0.59121599999999996</v>
      </c>
      <c r="J3" s="1">
        <f>AVERAGE(H3:I3)</f>
        <v>0.62315349999999992</v>
      </c>
      <c r="K3" s="1">
        <f>_xlfn.STDEV.S(H3:I3)</f>
        <v>4.516644564829074E-2</v>
      </c>
    </row>
    <row r="4" spans="1:11" x14ac:dyDescent="0.2">
      <c r="A4" s="1">
        <v>2</v>
      </c>
      <c r="B4" s="1">
        <v>0.39066000000000001</v>
      </c>
      <c r="C4" s="1">
        <v>0.45058100000000001</v>
      </c>
      <c r="D4" s="1">
        <f>AVERAGE(B4:C4)</f>
        <v>0.42062050000000001</v>
      </c>
      <c r="E4" s="1">
        <f>_xlfn.STDEV.S(B4:C4)/2^0.5</f>
        <v>2.9960499999999998E-2</v>
      </c>
      <c r="F4" s="30"/>
      <c r="G4" s="1">
        <v>2</v>
      </c>
      <c r="H4" s="2">
        <v>0.26047300000000001</v>
      </c>
      <c r="I4" s="2">
        <v>0.33024500000000001</v>
      </c>
      <c r="J4" s="1">
        <f>AVERAGE(H4:I4)</f>
        <v>0.29535900000000004</v>
      </c>
      <c r="K4" s="1">
        <f>_xlfn.STDEV.S(H4:I4)</f>
        <v>4.9336254336947466E-2</v>
      </c>
    </row>
    <row r="5" spans="1:11" x14ac:dyDescent="0.2">
      <c r="A5" s="1">
        <v>3</v>
      </c>
      <c r="B5" s="1">
        <v>0.13119900000000001</v>
      </c>
      <c r="C5" s="1">
        <v>1.7214E-2</v>
      </c>
      <c r="D5" s="1">
        <f>AVERAGE(B5:C5)</f>
        <v>7.4206500000000009E-2</v>
      </c>
      <c r="E5" s="1">
        <f>_xlfn.STDEV.S(B5:C5)/2^0.5</f>
        <v>5.6992500000000001E-2</v>
      </c>
      <c r="F5" s="30"/>
      <c r="G5" s="1">
        <v>3</v>
      </c>
      <c r="H5" s="2">
        <v>4.7038999999999997E-2</v>
      </c>
      <c r="I5" s="2">
        <v>1.7312000000000001E-2</v>
      </c>
      <c r="J5" s="1">
        <f>AVERAGE(H5:I5)</f>
        <v>3.2175499999999996E-2</v>
      </c>
      <c r="K5" s="1">
        <f>_xlfn.STDEV.S(H5:I5)</f>
        <v>2.102016328433251E-2</v>
      </c>
    </row>
    <row r="6" spans="1:11" x14ac:dyDescent="0.2">
      <c r="A6" s="1">
        <v>4</v>
      </c>
      <c r="B6" s="1">
        <v>0.14307300000000001</v>
      </c>
      <c r="C6" s="1">
        <v>0.14121300000000001</v>
      </c>
      <c r="D6" s="1">
        <f>AVERAGE(B6:C6)</f>
        <v>0.14214300000000002</v>
      </c>
      <c r="E6" s="1">
        <f>_xlfn.STDEV.S(B6:C6)/2^0.5</f>
        <v>9.3000000000000016E-4</v>
      </c>
      <c r="F6" s="30"/>
      <c r="G6" s="1">
        <v>4</v>
      </c>
      <c r="H6" s="2">
        <v>5.7284000000000002E-2</v>
      </c>
      <c r="I6" s="2">
        <v>6.1227999999999998E-2</v>
      </c>
      <c r="J6" s="1">
        <f>AVERAGE(H6:I6)</f>
        <v>5.9256000000000003E-2</v>
      </c>
      <c r="K6" s="1">
        <f>_xlfn.STDEV.S(H6:I6)</f>
        <v>2.7888291449997406E-3</v>
      </c>
    </row>
    <row r="7" spans="1:11" x14ac:dyDescent="0.2">
      <c r="A7" s="1" t="s">
        <v>5</v>
      </c>
      <c r="B7" s="1" t="s">
        <v>230</v>
      </c>
      <c r="C7" s="1" t="s">
        <v>230</v>
      </c>
      <c r="D7" s="1"/>
      <c r="E7" s="1"/>
      <c r="F7" s="30"/>
      <c r="G7" s="1" t="s">
        <v>5</v>
      </c>
      <c r="H7" s="1" t="s">
        <v>99</v>
      </c>
      <c r="I7" s="1" t="s">
        <v>231</v>
      </c>
      <c r="J7" s="1"/>
      <c r="K7" s="1"/>
    </row>
    <row r="8" spans="1:11" ht="16" thickBot="1" x14ac:dyDescent="0.25"/>
    <row r="9" spans="1:11" x14ac:dyDescent="0.2">
      <c r="A9" s="113" t="s">
        <v>100</v>
      </c>
      <c r="B9" s="114"/>
      <c r="C9" s="114"/>
      <c r="D9" s="114"/>
      <c r="E9" s="114"/>
      <c r="F9" s="114"/>
      <c r="G9" s="34"/>
      <c r="H9" s="34"/>
      <c r="I9" s="34"/>
      <c r="J9" s="34"/>
      <c r="K9" s="35"/>
    </row>
    <row r="10" spans="1:11" x14ac:dyDescent="0.2">
      <c r="A10" s="15"/>
      <c r="B10" s="2"/>
      <c r="C10" s="2"/>
      <c r="D10" s="2"/>
      <c r="E10" s="2"/>
      <c r="F10" s="2"/>
      <c r="G10" s="32"/>
      <c r="H10" s="32"/>
      <c r="I10" s="32"/>
      <c r="J10" s="32"/>
      <c r="K10" s="36"/>
    </row>
    <row r="11" spans="1:11" x14ac:dyDescent="0.2">
      <c r="A11" s="15" t="s">
        <v>6</v>
      </c>
      <c r="B11" s="2" t="s">
        <v>7</v>
      </c>
      <c r="C11" s="2"/>
      <c r="D11" s="2"/>
      <c r="E11" s="2"/>
      <c r="F11" s="2"/>
      <c r="G11" s="32"/>
      <c r="H11" s="32"/>
      <c r="I11" s="32"/>
      <c r="J11" s="32"/>
      <c r="K11" s="36"/>
    </row>
    <row r="12" spans="1:11" x14ac:dyDescent="0.2">
      <c r="A12" s="15" t="s">
        <v>8</v>
      </c>
      <c r="B12" s="2" t="s">
        <v>9</v>
      </c>
      <c r="C12" s="2"/>
      <c r="D12" s="2"/>
      <c r="E12" s="2"/>
      <c r="F12" s="2"/>
      <c r="G12" s="32"/>
      <c r="H12" s="32"/>
      <c r="I12" s="32"/>
      <c r="J12" s="32"/>
      <c r="K12" s="36"/>
    </row>
    <row r="13" spans="1:11" x14ac:dyDescent="0.2">
      <c r="A13" s="15" t="s">
        <v>10</v>
      </c>
      <c r="B13" s="2">
        <v>0.05</v>
      </c>
      <c r="C13" s="2"/>
      <c r="D13" s="2"/>
      <c r="E13" s="2"/>
      <c r="F13" s="2"/>
      <c r="G13" s="32"/>
      <c r="H13" s="32"/>
      <c r="I13" s="32"/>
      <c r="J13" s="32"/>
      <c r="K13" s="36"/>
    </row>
    <row r="14" spans="1:11" x14ac:dyDescent="0.2">
      <c r="A14" s="15"/>
      <c r="B14" s="2"/>
      <c r="C14" s="2"/>
      <c r="D14" s="2"/>
      <c r="E14" s="2"/>
      <c r="F14" s="2"/>
      <c r="G14" s="32"/>
      <c r="H14" s="32"/>
      <c r="I14" s="32"/>
      <c r="J14" s="32"/>
      <c r="K14" s="36"/>
    </row>
    <row r="15" spans="1:11" x14ac:dyDescent="0.2">
      <c r="A15" s="15" t="s">
        <v>11</v>
      </c>
      <c r="B15" s="2" t="s">
        <v>12</v>
      </c>
      <c r="C15" s="2" t="s">
        <v>13</v>
      </c>
      <c r="D15" s="2" t="s">
        <v>14</v>
      </c>
      <c r="E15" s="2" t="s">
        <v>15</v>
      </c>
      <c r="F15" s="2"/>
      <c r="G15" s="32"/>
      <c r="H15" s="32"/>
      <c r="I15" s="32"/>
      <c r="J15" s="32"/>
      <c r="K15" s="36"/>
    </row>
    <row r="16" spans="1:11" x14ac:dyDescent="0.2">
      <c r="A16" s="15" t="s">
        <v>105</v>
      </c>
      <c r="B16" s="2">
        <v>14.51</v>
      </c>
      <c r="C16" s="2">
        <v>5.7000000000000002E-3</v>
      </c>
      <c r="D16" s="2" t="s">
        <v>70</v>
      </c>
      <c r="E16" s="2" t="s">
        <v>9</v>
      </c>
      <c r="F16" s="2"/>
      <c r="G16" s="32"/>
      <c r="H16" s="32"/>
      <c r="I16" s="32"/>
      <c r="J16" s="32"/>
      <c r="K16" s="36"/>
    </row>
    <row r="17" spans="1:11" x14ac:dyDescent="0.2">
      <c r="A17" s="15" t="s">
        <v>106</v>
      </c>
      <c r="B17" s="2">
        <v>83.16</v>
      </c>
      <c r="C17" s="2">
        <v>5.9999999999999995E-4</v>
      </c>
      <c r="D17" s="2" t="s">
        <v>16</v>
      </c>
      <c r="E17" s="2" t="s">
        <v>9</v>
      </c>
      <c r="F17" s="2"/>
      <c r="G17" s="32"/>
      <c r="H17" s="32"/>
      <c r="I17" s="32"/>
      <c r="J17" s="32"/>
      <c r="K17" s="36"/>
    </row>
    <row r="18" spans="1:11" x14ac:dyDescent="0.2">
      <c r="A18" s="15" t="s">
        <v>107</v>
      </c>
      <c r="B18" s="2">
        <v>3.8999999999999998E-3</v>
      </c>
      <c r="C18" s="2">
        <v>0.89890000000000003</v>
      </c>
      <c r="D18" s="2" t="s">
        <v>20</v>
      </c>
      <c r="E18" s="2" t="s">
        <v>21</v>
      </c>
      <c r="F18" s="2"/>
      <c r="G18" s="32"/>
      <c r="H18" s="32"/>
      <c r="I18" s="32"/>
      <c r="J18" s="32"/>
      <c r="K18" s="36"/>
    </row>
    <row r="19" spans="1:11" x14ac:dyDescent="0.2">
      <c r="A19" s="15" t="s">
        <v>22</v>
      </c>
      <c r="B19" s="2">
        <v>1.4810000000000001</v>
      </c>
      <c r="C19" s="2">
        <v>0.30249999999999999</v>
      </c>
      <c r="D19" s="2" t="s">
        <v>20</v>
      </c>
      <c r="E19" s="2" t="s">
        <v>21</v>
      </c>
      <c r="F19" s="2"/>
      <c r="G19" s="32"/>
      <c r="H19" s="32"/>
      <c r="I19" s="32"/>
      <c r="J19" s="32"/>
      <c r="K19" s="36"/>
    </row>
    <row r="20" spans="1:11" x14ac:dyDescent="0.2">
      <c r="A20" s="15"/>
      <c r="B20" s="2"/>
      <c r="C20" s="2"/>
      <c r="D20" s="2"/>
      <c r="E20" s="2"/>
      <c r="F20" s="2"/>
      <c r="G20" s="32"/>
      <c r="H20" s="32"/>
      <c r="I20" s="32"/>
      <c r="J20" s="32"/>
      <c r="K20" s="36"/>
    </row>
    <row r="21" spans="1:11" x14ac:dyDescent="0.2">
      <c r="A21" s="15" t="s">
        <v>23</v>
      </c>
      <c r="B21" s="2" t="s">
        <v>24</v>
      </c>
      <c r="C21" s="2" t="s">
        <v>25</v>
      </c>
      <c r="D21" s="2" t="s">
        <v>26</v>
      </c>
      <c r="E21" s="2" t="s">
        <v>27</v>
      </c>
      <c r="F21" s="2" t="s">
        <v>13</v>
      </c>
      <c r="G21" s="32"/>
      <c r="H21" s="32"/>
      <c r="I21" s="32"/>
      <c r="J21" s="32"/>
      <c r="K21" s="36"/>
    </row>
    <row r="22" spans="1:11" x14ac:dyDescent="0.2">
      <c r="A22" s="15" t="s">
        <v>105</v>
      </c>
      <c r="B22" s="2">
        <v>9.1969999999999996E-2</v>
      </c>
      <c r="C22" s="2">
        <v>3</v>
      </c>
      <c r="D22" s="2">
        <v>3.066E-2</v>
      </c>
      <c r="E22" s="2" t="s">
        <v>267</v>
      </c>
      <c r="F22" s="2" t="s">
        <v>268</v>
      </c>
      <c r="G22" s="32"/>
      <c r="H22" s="32"/>
      <c r="I22" s="32"/>
      <c r="J22" s="32"/>
      <c r="K22" s="36"/>
    </row>
    <row r="23" spans="1:11" x14ac:dyDescent="0.2">
      <c r="A23" s="15" t="s">
        <v>106</v>
      </c>
      <c r="B23" s="2">
        <v>0.52710000000000001</v>
      </c>
      <c r="C23" s="2">
        <v>3</v>
      </c>
      <c r="D23" s="2">
        <v>0.1757</v>
      </c>
      <c r="E23" s="2" t="s">
        <v>269</v>
      </c>
      <c r="F23" s="2" t="s">
        <v>270</v>
      </c>
      <c r="G23" s="32"/>
      <c r="H23" s="32"/>
      <c r="I23" s="32"/>
      <c r="J23" s="32"/>
      <c r="K23" s="36"/>
    </row>
    <row r="24" spans="1:11" x14ac:dyDescent="0.2">
      <c r="A24" s="15" t="s">
        <v>107</v>
      </c>
      <c r="B24" s="2">
        <v>2.472E-5</v>
      </c>
      <c r="C24" s="2">
        <v>1</v>
      </c>
      <c r="D24" s="2">
        <v>2.472E-5</v>
      </c>
      <c r="E24" s="2" t="s">
        <v>271</v>
      </c>
      <c r="F24" s="2" t="s">
        <v>272</v>
      </c>
      <c r="G24" s="32"/>
      <c r="H24" s="32"/>
      <c r="I24" s="32"/>
      <c r="J24" s="32"/>
      <c r="K24" s="36"/>
    </row>
    <row r="25" spans="1:11" x14ac:dyDescent="0.2">
      <c r="A25" s="15" t="s">
        <v>22</v>
      </c>
      <c r="B25" s="2">
        <v>9.3849999999999992E-3</v>
      </c>
      <c r="C25" s="2">
        <v>4</v>
      </c>
      <c r="D25" s="2">
        <v>2.346E-3</v>
      </c>
      <c r="E25" s="2" t="s">
        <v>273</v>
      </c>
      <c r="F25" s="2" t="s">
        <v>274</v>
      </c>
      <c r="G25" s="32"/>
      <c r="H25" s="32"/>
      <c r="I25" s="32"/>
      <c r="J25" s="32"/>
      <c r="K25" s="36"/>
    </row>
    <row r="26" spans="1:11" x14ac:dyDescent="0.2">
      <c r="A26" s="15" t="s">
        <v>29</v>
      </c>
      <c r="B26" s="2">
        <v>5.3949999999999996E-3</v>
      </c>
      <c r="C26" s="2">
        <v>4</v>
      </c>
      <c r="D26" s="2">
        <v>1.3489999999999999E-3</v>
      </c>
      <c r="E26" s="2"/>
      <c r="F26" s="2"/>
      <c r="G26" s="32"/>
      <c r="H26" s="32"/>
      <c r="I26" s="32"/>
      <c r="J26" s="32"/>
      <c r="K26" s="36"/>
    </row>
    <row r="27" spans="1:11" x14ac:dyDescent="0.2">
      <c r="A27" s="15"/>
      <c r="B27" s="2"/>
      <c r="C27" s="2"/>
      <c r="D27" s="2"/>
      <c r="E27" s="2"/>
      <c r="F27" s="2"/>
      <c r="G27" s="32"/>
      <c r="H27" s="32"/>
      <c r="I27" s="32"/>
      <c r="J27" s="32"/>
      <c r="K27" s="36"/>
    </row>
    <row r="28" spans="1:11" x14ac:dyDescent="0.2">
      <c r="A28" s="15" t="s">
        <v>30</v>
      </c>
      <c r="B28" s="2"/>
      <c r="C28" s="2"/>
      <c r="D28" s="2"/>
      <c r="E28" s="2"/>
      <c r="F28" s="2"/>
      <c r="G28" s="32"/>
      <c r="H28" s="32"/>
      <c r="I28" s="32"/>
      <c r="J28" s="32"/>
      <c r="K28" s="36"/>
    </row>
    <row r="29" spans="1:11" x14ac:dyDescent="0.2">
      <c r="A29" s="15" t="s">
        <v>222</v>
      </c>
      <c r="B29" s="2">
        <v>0.25</v>
      </c>
      <c r="C29" s="2"/>
      <c r="D29" s="2"/>
      <c r="E29" s="2"/>
      <c r="F29" s="2"/>
      <c r="G29" s="32"/>
      <c r="H29" s="32"/>
      <c r="I29" s="32"/>
      <c r="J29" s="32"/>
      <c r="K29" s="36"/>
    </row>
    <row r="30" spans="1:11" x14ac:dyDescent="0.2">
      <c r="A30" s="15" t="s">
        <v>275</v>
      </c>
      <c r="B30" s="2">
        <v>0.2525</v>
      </c>
      <c r="C30" s="2"/>
      <c r="D30" s="2"/>
      <c r="E30" s="2"/>
      <c r="F30" s="2"/>
      <c r="G30" s="32"/>
      <c r="H30" s="32"/>
      <c r="I30" s="32"/>
      <c r="J30" s="32"/>
      <c r="K30" s="36"/>
    </row>
    <row r="31" spans="1:11" x14ac:dyDescent="0.2">
      <c r="A31" s="15" t="s">
        <v>31</v>
      </c>
      <c r="B31" s="2">
        <v>-2.4859999999999999E-3</v>
      </c>
      <c r="C31" s="2"/>
      <c r="D31" s="2"/>
      <c r="E31" s="2"/>
      <c r="F31" s="2"/>
      <c r="G31" s="32"/>
      <c r="H31" s="32"/>
      <c r="I31" s="32"/>
      <c r="J31" s="32"/>
      <c r="K31" s="36"/>
    </row>
    <row r="32" spans="1:11" x14ac:dyDescent="0.2">
      <c r="A32" s="15" t="s">
        <v>32</v>
      </c>
      <c r="B32" s="2">
        <v>1.8360000000000001E-2</v>
      </c>
      <c r="C32" s="2"/>
      <c r="D32" s="2"/>
      <c r="E32" s="2"/>
      <c r="F32" s="2"/>
      <c r="G32" s="32"/>
      <c r="H32" s="32"/>
      <c r="I32" s="32"/>
      <c r="J32" s="32"/>
      <c r="K32" s="36"/>
    </row>
    <row r="33" spans="1:11" x14ac:dyDescent="0.2">
      <c r="A33" s="15" t="s">
        <v>33</v>
      </c>
      <c r="B33" s="2" t="s">
        <v>276</v>
      </c>
      <c r="C33" s="2"/>
      <c r="D33" s="2"/>
      <c r="E33" s="2"/>
      <c r="F33" s="2"/>
      <c r="G33" s="32"/>
      <c r="H33" s="32"/>
      <c r="I33" s="32"/>
      <c r="J33" s="32"/>
      <c r="K33" s="36"/>
    </row>
    <row r="34" spans="1:11" x14ac:dyDescent="0.2">
      <c r="A34" s="15"/>
      <c r="B34" s="2"/>
      <c r="C34" s="2"/>
      <c r="D34" s="2"/>
      <c r="E34" s="2"/>
      <c r="F34" s="2"/>
      <c r="G34" s="32"/>
      <c r="H34" s="32"/>
      <c r="I34" s="32"/>
      <c r="J34" s="32"/>
      <c r="K34" s="36"/>
    </row>
    <row r="35" spans="1:11" x14ac:dyDescent="0.2">
      <c r="A35" s="15" t="s">
        <v>34</v>
      </c>
      <c r="B35" s="2"/>
      <c r="C35" s="2"/>
      <c r="D35" s="2"/>
      <c r="E35" s="2"/>
      <c r="F35" s="2"/>
      <c r="G35" s="32"/>
      <c r="H35" s="32"/>
      <c r="I35" s="32"/>
      <c r="J35" s="32"/>
      <c r="K35" s="36"/>
    </row>
    <row r="36" spans="1:11" x14ac:dyDescent="0.2">
      <c r="A36" s="76" t="s">
        <v>108</v>
      </c>
      <c r="B36" s="75">
        <v>2</v>
      </c>
      <c r="C36" s="75"/>
      <c r="D36" s="75"/>
      <c r="E36" s="75"/>
      <c r="F36" s="75"/>
      <c r="G36" s="73"/>
      <c r="H36" s="73"/>
      <c r="I36" s="73"/>
      <c r="J36" s="73"/>
      <c r="K36" s="74"/>
    </row>
    <row r="37" spans="1:11" x14ac:dyDescent="0.2">
      <c r="A37" s="9" t="s">
        <v>109</v>
      </c>
      <c r="B37" s="1">
        <v>4</v>
      </c>
      <c r="C37" s="1"/>
      <c r="D37" s="1"/>
      <c r="E37" s="1"/>
      <c r="F37" s="1"/>
      <c r="G37" s="32"/>
      <c r="H37" s="32"/>
      <c r="I37" s="32"/>
      <c r="J37" s="32"/>
      <c r="K37" s="36"/>
    </row>
    <row r="38" spans="1:11" x14ac:dyDescent="0.2">
      <c r="A38" s="9" t="s">
        <v>36</v>
      </c>
      <c r="B38" s="1">
        <v>8</v>
      </c>
      <c r="C38" s="1"/>
      <c r="D38" s="1"/>
      <c r="E38" s="1"/>
      <c r="F38" s="1"/>
      <c r="G38" s="32"/>
      <c r="H38" s="32"/>
      <c r="I38" s="32"/>
      <c r="J38" s="32"/>
      <c r="K38" s="36"/>
    </row>
    <row r="39" spans="1:11" x14ac:dyDescent="0.2">
      <c r="A39" s="9" t="s">
        <v>37</v>
      </c>
      <c r="B39" s="1">
        <v>0</v>
      </c>
      <c r="C39" s="1"/>
      <c r="D39" s="1"/>
      <c r="E39" s="1"/>
      <c r="F39" s="1"/>
      <c r="G39" s="32"/>
      <c r="H39" s="32"/>
      <c r="I39" s="32"/>
      <c r="J39" s="32"/>
      <c r="K39" s="36"/>
    </row>
    <row r="40" spans="1:11" x14ac:dyDescent="0.2">
      <c r="A40" s="40"/>
      <c r="B40" s="32"/>
      <c r="C40" s="32"/>
      <c r="D40" s="32"/>
      <c r="E40" s="32"/>
      <c r="F40" s="32"/>
      <c r="G40" s="32"/>
      <c r="H40" s="32"/>
      <c r="I40" s="32"/>
      <c r="J40" s="32"/>
      <c r="K40" s="36"/>
    </row>
    <row r="41" spans="1:11" x14ac:dyDescent="0.2">
      <c r="A41" s="46" t="s">
        <v>101</v>
      </c>
      <c r="B41" s="45"/>
      <c r="C41" s="45"/>
      <c r="D41" s="45"/>
      <c r="E41" s="45"/>
      <c r="F41" s="45"/>
      <c r="G41" s="45"/>
      <c r="H41" s="45"/>
      <c r="I41" s="44"/>
      <c r="J41" s="32"/>
      <c r="K41" s="36"/>
    </row>
    <row r="42" spans="1:11" x14ac:dyDescent="0.2">
      <c r="A42" s="15" t="s">
        <v>38</v>
      </c>
      <c r="B42" s="2"/>
      <c r="C42" s="2"/>
      <c r="D42" s="2"/>
      <c r="E42" s="2"/>
      <c r="F42" s="2"/>
      <c r="G42" s="2"/>
      <c r="H42" s="2"/>
      <c r="I42" s="2"/>
      <c r="J42" s="32"/>
      <c r="K42" s="36"/>
    </row>
    <row r="43" spans="1:11" x14ac:dyDescent="0.2">
      <c r="A43" s="15"/>
      <c r="B43" s="2"/>
      <c r="C43" s="2"/>
      <c r="D43" s="2"/>
      <c r="E43" s="2"/>
      <c r="F43" s="2"/>
      <c r="G43" s="2"/>
      <c r="H43" s="2"/>
      <c r="I43" s="2"/>
      <c r="J43" s="32"/>
      <c r="K43" s="36"/>
    </row>
    <row r="44" spans="1:11" x14ac:dyDescent="0.2">
      <c r="A44" s="15" t="s">
        <v>39</v>
      </c>
      <c r="B44" s="2">
        <v>1</v>
      </c>
      <c r="C44" s="2"/>
      <c r="D44" s="2"/>
      <c r="E44" s="2"/>
      <c r="F44" s="2"/>
      <c r="G44" s="2"/>
      <c r="H44" s="2"/>
      <c r="I44" s="2"/>
      <c r="J44" s="32"/>
      <c r="K44" s="36"/>
    </row>
    <row r="45" spans="1:11" x14ac:dyDescent="0.2">
      <c r="A45" s="15" t="s">
        <v>40</v>
      </c>
      <c r="B45" s="2">
        <v>4</v>
      </c>
      <c r="C45" s="2"/>
      <c r="D45" s="2"/>
      <c r="E45" s="2"/>
      <c r="F45" s="2"/>
      <c r="G45" s="2"/>
      <c r="H45" s="2"/>
      <c r="I45" s="2"/>
      <c r="J45" s="32"/>
      <c r="K45" s="36"/>
    </row>
    <row r="46" spans="1:11" x14ac:dyDescent="0.2">
      <c r="A46" s="15" t="s">
        <v>10</v>
      </c>
      <c r="B46" s="2">
        <v>0.05</v>
      </c>
      <c r="C46" s="2"/>
      <c r="D46" s="2"/>
      <c r="E46" s="2"/>
      <c r="F46" s="2"/>
      <c r="G46" s="2"/>
      <c r="H46" s="2"/>
      <c r="I46" s="2"/>
      <c r="J46" s="32"/>
      <c r="K46" s="36"/>
    </row>
    <row r="47" spans="1:11" x14ac:dyDescent="0.2">
      <c r="A47" s="15"/>
      <c r="B47" s="2"/>
      <c r="C47" s="2"/>
      <c r="D47" s="2"/>
      <c r="E47" s="2"/>
      <c r="F47" s="2"/>
      <c r="G47" s="2"/>
      <c r="H47" s="2"/>
      <c r="I47" s="2"/>
      <c r="J47" s="32"/>
      <c r="K47" s="36"/>
    </row>
    <row r="48" spans="1:11" x14ac:dyDescent="0.2">
      <c r="A48" s="15" t="s">
        <v>41</v>
      </c>
      <c r="B48" s="2" t="s">
        <v>42</v>
      </c>
      <c r="C48" s="2" t="s">
        <v>43</v>
      </c>
      <c r="D48" s="2" t="s">
        <v>44</v>
      </c>
      <c r="E48" s="2" t="s">
        <v>45</v>
      </c>
      <c r="F48" s="2" t="s">
        <v>46</v>
      </c>
      <c r="G48" s="2"/>
      <c r="H48" s="2"/>
      <c r="I48" s="2"/>
      <c r="J48" s="32"/>
      <c r="K48" s="36"/>
    </row>
    <row r="49" spans="1:11" x14ac:dyDescent="0.2">
      <c r="A49" s="15"/>
      <c r="B49" s="2"/>
      <c r="C49" s="2"/>
      <c r="D49" s="2"/>
      <c r="E49" s="2"/>
      <c r="F49" s="2"/>
      <c r="G49" s="2"/>
      <c r="H49" s="2"/>
      <c r="I49" s="2"/>
      <c r="J49" s="32"/>
      <c r="K49" s="36"/>
    </row>
    <row r="50" spans="1:11" ht="16" thickBot="1" x14ac:dyDescent="0.25">
      <c r="A50" s="51" t="s">
        <v>277</v>
      </c>
      <c r="B50" s="21"/>
      <c r="C50" s="21"/>
      <c r="D50" s="21"/>
      <c r="E50" s="21"/>
      <c r="F50" s="21"/>
      <c r="G50" s="21"/>
      <c r="H50" s="21"/>
      <c r="I50" s="21"/>
      <c r="J50" s="32"/>
      <c r="K50" s="36"/>
    </row>
    <row r="51" spans="1:11" ht="16" thickBot="1" x14ac:dyDescent="0.25">
      <c r="A51" s="53" t="s">
        <v>47</v>
      </c>
      <c r="B51" s="54">
        <v>-0.2601</v>
      </c>
      <c r="C51" s="54" t="s">
        <v>278</v>
      </c>
      <c r="D51" s="54" t="s">
        <v>9</v>
      </c>
      <c r="E51" s="54" t="s">
        <v>70</v>
      </c>
      <c r="F51" s="54">
        <v>8.3999999999999995E-3</v>
      </c>
      <c r="G51" s="54"/>
      <c r="H51" s="54"/>
      <c r="I51" s="55"/>
      <c r="J51" s="32"/>
      <c r="K51" s="36"/>
    </row>
    <row r="52" spans="1:11" x14ac:dyDescent="0.2">
      <c r="A52" s="52" t="s">
        <v>48</v>
      </c>
      <c r="B52" s="42">
        <v>0.12529999999999999</v>
      </c>
      <c r="C52" s="42" t="s">
        <v>279</v>
      </c>
      <c r="D52" s="42" t="s">
        <v>21</v>
      </c>
      <c r="E52" s="42" t="s">
        <v>20</v>
      </c>
      <c r="F52" s="42">
        <v>0.108</v>
      </c>
      <c r="G52" s="42"/>
      <c r="H52" s="42"/>
      <c r="I52" s="42"/>
      <c r="J52" s="32"/>
      <c r="K52" s="36"/>
    </row>
    <row r="53" spans="1:11" x14ac:dyDescent="0.2">
      <c r="A53" s="15" t="s">
        <v>50</v>
      </c>
      <c r="B53" s="2">
        <v>4.2029999999999998E-2</v>
      </c>
      <c r="C53" s="2" t="s">
        <v>280</v>
      </c>
      <c r="D53" s="2" t="s">
        <v>21</v>
      </c>
      <c r="E53" s="2" t="s">
        <v>20</v>
      </c>
      <c r="F53" s="2" t="s">
        <v>51</v>
      </c>
      <c r="G53" s="2"/>
      <c r="H53" s="2"/>
      <c r="I53" s="2"/>
      <c r="J53" s="32"/>
      <c r="K53" s="36"/>
    </row>
    <row r="54" spans="1:11" x14ac:dyDescent="0.2">
      <c r="A54" s="15" t="s">
        <v>52</v>
      </c>
      <c r="B54" s="2">
        <v>8.2890000000000005E-2</v>
      </c>
      <c r="C54" s="2" t="s">
        <v>281</v>
      </c>
      <c r="D54" s="2" t="s">
        <v>21</v>
      </c>
      <c r="E54" s="2" t="s">
        <v>20</v>
      </c>
      <c r="F54" s="2">
        <v>0.34789999999999999</v>
      </c>
      <c r="G54" s="2"/>
      <c r="H54" s="2"/>
      <c r="I54" s="2"/>
      <c r="J54" s="32"/>
      <c r="K54" s="36"/>
    </row>
    <row r="55" spans="1:11" x14ac:dyDescent="0.2">
      <c r="A55" s="15"/>
      <c r="B55" s="2"/>
      <c r="C55" s="2"/>
      <c r="D55" s="2"/>
      <c r="E55" s="2"/>
      <c r="F55" s="2"/>
      <c r="G55" s="2"/>
      <c r="H55" s="2"/>
      <c r="I55" s="2"/>
      <c r="J55" s="32"/>
      <c r="K55" s="36"/>
    </row>
    <row r="56" spans="1:11" x14ac:dyDescent="0.2">
      <c r="A56" s="15"/>
      <c r="B56" s="2"/>
      <c r="C56" s="2"/>
      <c r="D56" s="2"/>
      <c r="E56" s="2"/>
      <c r="F56" s="2"/>
      <c r="G56" s="2"/>
      <c r="H56" s="2"/>
      <c r="I56" s="2"/>
      <c r="J56" s="32"/>
      <c r="K56" s="36"/>
    </row>
    <row r="57" spans="1:11" x14ac:dyDescent="0.2">
      <c r="A57" s="15" t="s">
        <v>53</v>
      </c>
      <c r="B57" s="2" t="s">
        <v>54</v>
      </c>
      <c r="C57" s="2" t="s">
        <v>55</v>
      </c>
      <c r="D57" s="2" t="s">
        <v>42</v>
      </c>
      <c r="E57" s="2" t="s">
        <v>56</v>
      </c>
      <c r="F57" s="2" t="s">
        <v>57</v>
      </c>
      <c r="G57" s="2" t="s">
        <v>58</v>
      </c>
      <c r="H57" s="2" t="s">
        <v>59</v>
      </c>
      <c r="I57" s="2" t="s">
        <v>25</v>
      </c>
      <c r="J57" s="32"/>
      <c r="K57" s="36"/>
    </row>
    <row r="58" spans="1:11" x14ac:dyDescent="0.2">
      <c r="A58" s="15"/>
      <c r="B58" s="2"/>
      <c r="C58" s="2"/>
      <c r="D58" s="2"/>
      <c r="E58" s="2"/>
      <c r="F58" s="2"/>
      <c r="G58" s="2"/>
      <c r="H58" s="2"/>
      <c r="I58" s="2"/>
      <c r="J58" s="32"/>
      <c r="K58" s="36"/>
    </row>
    <row r="59" spans="1:11" x14ac:dyDescent="0.2">
      <c r="A59" s="15" t="s">
        <v>277</v>
      </c>
      <c r="B59" s="2"/>
      <c r="C59" s="2"/>
      <c r="D59" s="2"/>
      <c r="E59" s="2"/>
      <c r="F59" s="2"/>
      <c r="G59" s="2"/>
      <c r="H59" s="2"/>
      <c r="I59" s="2"/>
      <c r="J59" s="32"/>
      <c r="K59" s="36"/>
    </row>
    <row r="60" spans="1:11" x14ac:dyDescent="0.2">
      <c r="A60" s="15" t="s">
        <v>47</v>
      </c>
      <c r="B60" s="2">
        <v>0.36299999999999999</v>
      </c>
      <c r="C60" s="2">
        <v>0.62319999999999998</v>
      </c>
      <c r="D60" s="2">
        <v>-0.2601</v>
      </c>
      <c r="E60" s="2">
        <v>3.6729999999999999E-2</v>
      </c>
      <c r="F60" s="2">
        <v>2</v>
      </c>
      <c r="G60" s="2">
        <v>2</v>
      </c>
      <c r="H60" s="2">
        <v>7.0830000000000002</v>
      </c>
      <c r="I60" s="2">
        <v>4</v>
      </c>
      <c r="J60" s="32"/>
      <c r="K60" s="36"/>
    </row>
    <row r="61" spans="1:11" x14ac:dyDescent="0.2">
      <c r="A61" s="15" t="s">
        <v>48</v>
      </c>
      <c r="B61" s="2">
        <v>0.42059999999999997</v>
      </c>
      <c r="C61" s="2">
        <v>0.2954</v>
      </c>
      <c r="D61" s="2">
        <v>0.12529999999999999</v>
      </c>
      <c r="E61" s="2">
        <v>3.6729999999999999E-2</v>
      </c>
      <c r="F61" s="2">
        <v>2</v>
      </c>
      <c r="G61" s="2">
        <v>2</v>
      </c>
      <c r="H61" s="2">
        <v>3.411</v>
      </c>
      <c r="I61" s="2">
        <v>4</v>
      </c>
      <c r="J61" s="32"/>
      <c r="K61" s="36"/>
    </row>
    <row r="62" spans="1:11" x14ac:dyDescent="0.2">
      <c r="A62" s="15" t="s">
        <v>50</v>
      </c>
      <c r="B62" s="2">
        <v>7.4209999999999998E-2</v>
      </c>
      <c r="C62" s="2">
        <v>3.218E-2</v>
      </c>
      <c r="D62" s="2">
        <v>4.2029999999999998E-2</v>
      </c>
      <c r="E62" s="2">
        <v>3.6729999999999999E-2</v>
      </c>
      <c r="F62" s="2">
        <v>2</v>
      </c>
      <c r="G62" s="2">
        <v>2</v>
      </c>
      <c r="H62" s="2">
        <v>1.1439999999999999</v>
      </c>
      <c r="I62" s="2">
        <v>4</v>
      </c>
      <c r="J62" s="32"/>
      <c r="K62" s="36"/>
    </row>
    <row r="63" spans="1:11" ht="16" thickBot="1" x14ac:dyDescent="0.25">
      <c r="A63" s="16" t="s">
        <v>52</v>
      </c>
      <c r="B63" s="17">
        <v>0.1421</v>
      </c>
      <c r="C63" s="17">
        <v>5.926E-2</v>
      </c>
      <c r="D63" s="17">
        <v>8.2890000000000005E-2</v>
      </c>
      <c r="E63" s="17">
        <v>3.6729999999999999E-2</v>
      </c>
      <c r="F63" s="17">
        <v>2</v>
      </c>
      <c r="G63" s="17">
        <v>2</v>
      </c>
      <c r="H63" s="17">
        <v>2.2570000000000001</v>
      </c>
      <c r="I63" s="17">
        <v>4</v>
      </c>
      <c r="J63" s="43"/>
      <c r="K63" s="33"/>
    </row>
  </sheetData>
  <mergeCells count="3">
    <mergeCell ref="B1:E1"/>
    <mergeCell ref="H1:K1"/>
    <mergeCell ref="A9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Figure 3B</vt:lpstr>
      <vt:lpstr>Figure 3C</vt:lpstr>
      <vt:lpstr>Figure 3G</vt:lpstr>
      <vt:lpstr>Figure 3F</vt:lpstr>
      <vt:lpstr>Figure 3H</vt:lpstr>
      <vt:lpstr>Figure 3I</vt:lpstr>
      <vt:lpstr>Figure 3J</vt:lpstr>
      <vt:lpstr>Figure 3K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NONE</dc:creator>
  <cp:lastModifiedBy>Usuario de Microsoft Office</cp:lastModifiedBy>
  <dcterms:created xsi:type="dcterms:W3CDTF">2022-04-06T10:17:07Z</dcterms:created>
  <dcterms:modified xsi:type="dcterms:W3CDTF">2023-03-08T11:22:02Z</dcterms:modified>
</cp:coreProperties>
</file>